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Z:\Mi unidad\CARMEN DRIVE\Requisitos STMA HSEQ\1 GESTION AMBIENTAL\AMBIENTAL\matriz de aspectos e impactos ambientales\Matriz de Aspectos e impactos\2023\"/>
    </mc:Choice>
  </mc:AlternateContent>
  <xr:revisionPtr revIDLastSave="0" documentId="13_ncr:1_{CD2576CE-04F1-48FC-9E18-4C9D1327EBA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Matriz" sheetId="1" r:id="rId1"/>
    <sheet name="Criterios" sheetId="3" r:id="rId2"/>
  </sheets>
  <externalReferences>
    <externalReference r:id="rId3"/>
  </externalReferences>
  <definedNames>
    <definedName name="_xlnm._FilterDatabase" localSheetId="0" hidden="1">Matriz!$A$6:$AG$30</definedName>
    <definedName name="_xlnm.Criteria" localSheetId="0">Matriz!$AG$3:$AG$5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" i="1" l="1"/>
  <c r="N10" i="1" s="1"/>
  <c r="M9" i="1"/>
  <c r="N9" i="1" s="1"/>
  <c r="M29" i="1" l="1"/>
  <c r="N29" i="1" s="1"/>
  <c r="M7" i="1" l="1"/>
  <c r="M14" i="1"/>
  <c r="N14" i="1" l="1"/>
  <c r="N7" i="1" l="1"/>
  <c r="M11" i="1" l="1"/>
  <c r="N11" i="1" s="1"/>
  <c r="M12" i="1"/>
  <c r="N12" i="1" s="1"/>
  <c r="M13" i="1"/>
  <c r="N13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8" i="1"/>
  <c r="N8" i="1" s="1"/>
  <c r="M26" i="1"/>
  <c r="N26" i="1" s="1"/>
  <c r="M27" i="1"/>
  <c r="N27" i="1" s="1"/>
  <c r="M28" i="1"/>
  <c r="N28" i="1" s="1"/>
  <c r="M30" i="1"/>
  <c r="N30" i="1" s="1"/>
</calcChain>
</file>

<file path=xl/sharedStrings.xml><?xml version="1.0" encoding="utf-8"?>
<sst xmlns="http://schemas.openxmlformats.org/spreadsheetml/2006/main" count="296" uniqueCount="170">
  <si>
    <t>2. DESCRIPCIÓN DE LA ACTIVIDAD</t>
  </si>
  <si>
    <t>3. ASPECTO AMBIENTAL</t>
  </si>
  <si>
    <t>4. IMPACTO AMBIENTAL</t>
  </si>
  <si>
    <t>7.  IMPACTO AMBIENTAL</t>
  </si>
  <si>
    <t>10.1 CONTROL OPERACIONAL</t>
  </si>
  <si>
    <t>RESPONSABLE</t>
  </si>
  <si>
    <t>ÍTEM</t>
  </si>
  <si>
    <t>2.2 PROCESO</t>
  </si>
  <si>
    <t>2.3 ACTIVIDAD</t>
  </si>
  <si>
    <t>3.1 CONDICIÓN DE OPERACIÓN</t>
  </si>
  <si>
    <t>3.2 ASPECTO AMBIENTAL/ CAUSA</t>
  </si>
  <si>
    <t>3.3 SALIDAS/ QUE GENERA</t>
  </si>
  <si>
    <t>4.1 IMPACTO AMBIENTAL/ EFECTO</t>
  </si>
  <si>
    <t>POSITIVO O NEGATIVO</t>
  </si>
  <si>
    <t>7.1 Frecuencia</t>
  </si>
  <si>
    <t>7.2 Severidad</t>
  </si>
  <si>
    <t>7.3 Alcance</t>
  </si>
  <si>
    <t>7.4 TOTAL CRITERIO IMPACTO AMBIENTAL</t>
  </si>
  <si>
    <t>Todos</t>
  </si>
  <si>
    <t>NORMAL</t>
  </si>
  <si>
    <t>Consumo de agua</t>
  </si>
  <si>
    <t>Aguas residuales</t>
  </si>
  <si>
    <t>Contaminación del recurso agua</t>
  </si>
  <si>
    <t>Negativo</t>
  </si>
  <si>
    <t>Generación de residuos no aprovechables</t>
  </si>
  <si>
    <t>Sobrepresión del relleno sanitario</t>
  </si>
  <si>
    <t>Plan de gestión de residuos</t>
  </si>
  <si>
    <t>energía</t>
  </si>
  <si>
    <t>Consumo de energía</t>
  </si>
  <si>
    <t>Agotamiento del recurso</t>
  </si>
  <si>
    <t>Agotamiento de los recursos naturales</t>
  </si>
  <si>
    <t>Generación de residuos peligrosos o especiales</t>
  </si>
  <si>
    <t>Contaminación del recurso suelo</t>
  </si>
  <si>
    <t>Equipos eléctricos y electrónicos</t>
  </si>
  <si>
    <t>Residuos de aparatos eléctricos y electrónicos - RAEE'S</t>
  </si>
  <si>
    <t>Impresión de documentos</t>
  </si>
  <si>
    <t>Toners y cartuchos de tinta</t>
  </si>
  <si>
    <t>Residuos peligrosos RESPEL</t>
  </si>
  <si>
    <t xml:space="preserve">Todos </t>
  </si>
  <si>
    <t>Papel</t>
  </si>
  <si>
    <t>Residuos de papel</t>
  </si>
  <si>
    <t>Generación de residuos reciclables</t>
  </si>
  <si>
    <t>Residuos orgánicos
material no reciclable</t>
  </si>
  <si>
    <t>Consumo de materiales reciclables</t>
  </si>
  <si>
    <t xml:space="preserve">plástico, metal, vidrio, papel, cartón e insumos de oficina </t>
  </si>
  <si>
    <t>residuos de plástico, metal, vidrio</t>
  </si>
  <si>
    <t>Labores diaria incluye el uso de Pilas y baterías</t>
  </si>
  <si>
    <t>pilas y baterías</t>
  </si>
  <si>
    <t>Residuos pilas</t>
  </si>
  <si>
    <t>Contaminación al recurso aire</t>
  </si>
  <si>
    <t>Posible incendio por corto circuito, malas practicas o falta de mantenimiento de los equipos y red eléctrica.</t>
  </si>
  <si>
    <t>Conato de incendio</t>
  </si>
  <si>
    <t>EMERGENCIA</t>
  </si>
  <si>
    <t>Daño en la infraestructura</t>
  </si>
  <si>
    <t xml:space="preserve">Programa de Mantenimiento </t>
  </si>
  <si>
    <t>Generación de escombros</t>
  </si>
  <si>
    <t>Residuos y desechos</t>
  </si>
  <si>
    <t>Gestión de recursos fisicos</t>
  </si>
  <si>
    <t>Combustible</t>
  </si>
  <si>
    <t>Consumo de combustibles o lubricantes</t>
  </si>
  <si>
    <t>Potenciales fugas y derrames al suelo</t>
  </si>
  <si>
    <t>Uso de planta eléctrica para soportar la operación en caso de suspensión del servicio de energía</t>
  </si>
  <si>
    <t>ANORMAL</t>
  </si>
  <si>
    <t>Emisiones de gases</t>
  </si>
  <si>
    <t>Residuos especiales Baterías</t>
  </si>
  <si>
    <t>Actividades de mantenimiento preventivo y correctivo a instalaciones físicas.</t>
  </si>
  <si>
    <t>Residuos de escombros.</t>
  </si>
  <si>
    <t>Pintura.</t>
  </si>
  <si>
    <t>Residuos de pintura</t>
  </si>
  <si>
    <t>Plan de emergencia y contingencias</t>
  </si>
  <si>
    <t>Cambio de divisiones modulares y mobiliario de oficina.</t>
  </si>
  <si>
    <t xml:space="preserve">Muebles dañados o en desuso </t>
  </si>
  <si>
    <t>Residuos de madera, metal y otras estructuras</t>
  </si>
  <si>
    <t>Prestación de Servicios</t>
  </si>
  <si>
    <t>residuo plastico</t>
  </si>
  <si>
    <t>Suministro de Dotacion y EPP</t>
  </si>
  <si>
    <t>Hidratación durante el trabajo de campo</t>
  </si>
  <si>
    <t xml:space="preserve">Plástico </t>
  </si>
  <si>
    <t>residuos de plástico</t>
  </si>
  <si>
    <t>Contaminación del ambiente</t>
  </si>
  <si>
    <t>Ing. Responsable del proyecto</t>
  </si>
  <si>
    <t>Gestión de Información</t>
  </si>
  <si>
    <t>Mantenimiento a Computadores Portátiles</t>
  </si>
  <si>
    <t>Baterías para portátiles</t>
  </si>
  <si>
    <t>Labores que incluyen archivos magneticos</t>
  </si>
  <si>
    <t>CD, DVD</t>
  </si>
  <si>
    <t xml:space="preserve">Residuos  de plástico </t>
  </si>
  <si>
    <t>1. IDENTIFICACIÓN DE ASPECTOS E IMPACTOS AMBIENTALES</t>
  </si>
  <si>
    <t>10. GESTIÓN AMBIENTAL</t>
  </si>
  <si>
    <t>Frecuencia/Volumen- masa generado</t>
  </si>
  <si>
    <t>Diariamente/Semanalmente</t>
  </si>
  <si>
    <t>&gt;= 101 m3/mes</t>
  </si>
  <si>
    <t>&gt;= 1.000 Kg/mes</t>
  </si>
  <si>
    <t>Mensual/Bimensual/Trimestral</t>
  </si>
  <si>
    <t>41 a 100 m3/mes</t>
  </si>
  <si>
    <t>101 a 999 kg/mes</t>
  </si>
  <si>
    <t>Semestral/Anual</t>
  </si>
  <si>
    <t>1 a 40 m3/mes</t>
  </si>
  <si>
    <t>1 a 100 kg/mes</t>
  </si>
  <si>
    <r>
      <t>Criterio de</t>
    </r>
    <r>
      <rPr>
        <b/>
        <sz val="11"/>
        <color rgb="FFFF0000"/>
        <rFont val="Arial"/>
        <family val="2"/>
      </rPr>
      <t xml:space="preserve"> </t>
    </r>
    <r>
      <rPr>
        <b/>
        <sz val="11"/>
        <color theme="1"/>
        <rFont val="Arial"/>
        <family val="2"/>
      </rPr>
      <t>Frecuencia</t>
    </r>
    <r>
      <rPr>
        <sz val="11"/>
        <color theme="1"/>
        <rFont val="Arial"/>
        <family val="2"/>
      </rPr>
      <t xml:space="preserve">: Hace referencia a las ocasiones en las que se puede llegar a presentar el impacto o al volumen o masa de material que se genera en GERS. Los criterios de masa se tomaron del decreto 4741 de 2005 artículo 28, Registro de generadores </t>
    </r>
  </si>
  <si>
    <t>Severidad</t>
  </si>
  <si>
    <t>Cambio drástico</t>
  </si>
  <si>
    <t>Cambio moderado</t>
  </si>
  <si>
    <t>Cambio pequeño</t>
  </si>
  <si>
    <r>
      <t>Criterio de Severidad</t>
    </r>
    <r>
      <rPr>
        <sz val="11"/>
        <color theme="1"/>
        <rFont val="Arial"/>
        <family val="2"/>
      </rPr>
      <t>: Describe el tipo de cambio sobre el recurso natural, generado por el impacto ambiental.</t>
    </r>
  </si>
  <si>
    <t>Alcance</t>
  </si>
  <si>
    <t>Extenso (El impacto tiene efecto o es tratado fuera de los límites de la organización)</t>
  </si>
  <si>
    <t>Local (El impacto no rebasa los límites o es tratado dentro de la organización)</t>
  </si>
  <si>
    <r>
      <t>Criterio de Alcance</t>
    </r>
    <r>
      <rPr>
        <sz val="11"/>
        <color theme="1"/>
        <rFont val="Arial"/>
        <family val="2"/>
      </rPr>
      <t>: Hace referencia al área de influencia que puede verse afectada por el impacto ambiental generado</t>
    </r>
  </si>
  <si>
    <t>Nivel de significación</t>
  </si>
  <si>
    <t>Nivel</t>
  </si>
  <si>
    <t>Calificación</t>
  </si>
  <si>
    <t xml:space="preserve">Aspecto ambiental bajo </t>
  </si>
  <si>
    <t>0 A 30 Puntos</t>
  </si>
  <si>
    <t xml:space="preserve">Aspecto ambiental medio o moderado </t>
  </si>
  <si>
    <t>31 A 60 Puntos</t>
  </si>
  <si>
    <t>Aspecto ambiental alto</t>
  </si>
  <si>
    <t>61 A 100 Puntos</t>
  </si>
  <si>
    <t>FORMULA</t>
  </si>
  <si>
    <t>Puntual (El impacto tiene efecto en un espacio reducido dentro de la (organización)</t>
  </si>
  <si>
    <t>Labores diarias que incluyen el consumo de materiales de oficina</t>
  </si>
  <si>
    <t xml:space="preserve">Lapiceros
Clips
 Ganchos, metálicos de cosedora,
 Ganchos plásticos y metálicos de folders
</t>
  </si>
  <si>
    <t>Papel Higiénico,toallas higienicas, tampones</t>
  </si>
  <si>
    <t>de vasos de plástico, platos, servilletas,empaques de icopor vasos, desechables</t>
  </si>
  <si>
    <t xml:space="preserve">Generación de residuos peligrosos </t>
  </si>
  <si>
    <t>Residuos ordinarios</t>
  </si>
  <si>
    <t>RG 051 - 01</t>
  </si>
  <si>
    <t>Labores que incluye el uso de sanitarios y lavamanos</t>
  </si>
  <si>
    <t xml:space="preserve"> plan de  Gestión Integral de Residuos (PGIR)                                                 </t>
  </si>
  <si>
    <t>Sobrepresión del relleno sanitario y/o disposición final por otro medio</t>
  </si>
  <si>
    <t xml:space="preserve"> plan de  Gestión Integral de Residuos (PGIR)</t>
  </si>
  <si>
    <t>Sobrepresión del relleno sanitario/escombreras autorizadas</t>
  </si>
  <si>
    <t xml:space="preserve"> plan de  Gestión Integral de Residuos (PGIR)
</t>
  </si>
  <si>
    <t>Materiales de construcción y plomería (escombros)</t>
  </si>
  <si>
    <t>9. SIGNIFICANCIA TOTAL DEL ASPECTO Y DETERMINACION DEL RIESGO</t>
  </si>
  <si>
    <t xml:space="preserve">MATRIZ DE ASPECTOS E IMPACTOS AMBIENTALES BOGOTÁ </t>
  </si>
  <si>
    <t>Generación de RAEE´S y RESPEL</t>
  </si>
  <si>
    <t>2.4 ENTRADAS QUE USA</t>
  </si>
  <si>
    <t>Plan de  Gestión Integral de Residuos (PGIR)</t>
  </si>
  <si>
    <t>EQUIPO HSEQ-  Personal admon Bogotá</t>
  </si>
  <si>
    <t>EQUIPO HSEQ, Personal admon Bogotá</t>
  </si>
  <si>
    <t>Labores diarias: servicio de cafetería y limpieza de instalaciones, lavado de baños, aseo de oficina,</t>
  </si>
  <si>
    <t xml:space="preserve">Agua
Jabón
limpido
aromatizante 
productos de limpieza
</t>
  </si>
  <si>
    <t>Labores diarias incluye el uso de energía para iluminación, computadores,   impresoras multifuncion,  nevera pequeña y dispensador de agua</t>
  </si>
  <si>
    <t>Programa de uso eficiente de energia
Actividades de ahorro de acuerdo a solicitud del gobierno para la reducción del consumo de energía</t>
  </si>
  <si>
    <t>Labores diarias incluye el uso de tubos led para iluminación de los espacios.</t>
  </si>
  <si>
    <t>Luminarias LED</t>
  </si>
  <si>
    <t>Uso de computadores,  servidor, impresoras, fotocopiadoras,  scanner, video beam,  teléfonos fijos y móviles, accesorios de computadores</t>
  </si>
  <si>
    <t>RAEES</t>
  </si>
  <si>
    <t xml:space="preserve">Consumo y generación  de papel </t>
  </si>
  <si>
    <t>Labores diarias que incluyen el consumo de alimentos</t>
  </si>
  <si>
    <t>Emisiones, generación de residuos</t>
  </si>
  <si>
    <t>Mantenimiento de planta por parte de la dmon deldificio</t>
  </si>
  <si>
    <t xml:space="preserve">  Personal admon Bogotá</t>
  </si>
  <si>
    <t xml:space="preserve">Tela,plastico, carnaza, silicona, hilo </t>
  </si>
  <si>
    <t>Venta de equipos (Posconsumo)</t>
  </si>
  <si>
    <t>RAEE</t>
  </si>
  <si>
    <t>POSCONSUMO</t>
  </si>
  <si>
    <t>Residuos especiales</t>
  </si>
  <si>
    <t>EQUIPO HSEQ-  Personal Smart Greeds</t>
  </si>
  <si>
    <t xml:space="preserve"> plan de  Gestión Integral de Residuos (PGIR)
Acta de entrega del equipo al cliente</t>
  </si>
  <si>
    <t>Propios de la empresa</t>
  </si>
  <si>
    <t>Residuo biosanitario</t>
  </si>
  <si>
    <t>Generacion de residuos no aprovechables</t>
  </si>
  <si>
    <t>Residuos peligrosos</t>
  </si>
  <si>
    <t>Contaminación al ambiente</t>
  </si>
  <si>
    <t>Plan de gestión residuos peligrosos</t>
  </si>
  <si>
    <t>Equipos</t>
  </si>
  <si>
    <t xml:space="preserve">Programa de uso eficiente de agua
Campañas de ahorro por cambio climatico
Indicador de alto consumo, evaluar plan de acción </t>
  </si>
  <si>
    <t>Rev 8: Febrero 13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</si>
</sst>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&quot;$&quot;\ * #,##0.00_);_(&quot;$&quot;\ * \(#,##0.00\);_(&quot;$&quot;\ 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3" xfId="0" applyBorder="1"/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21" xfId="0" applyFont="1" applyBorder="1" applyAlignment="1">
      <alignment horizontal="center" vertical="center"/>
    </xf>
    <xf numFmtId="0" fontId="7" fillId="0" borderId="21" xfId="0" applyFont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1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6" fillId="11" borderId="16" xfId="0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0" fontId="7" fillId="0" borderId="19" xfId="0" applyFont="1" applyBorder="1" applyAlignment="1">
      <alignment vertical="center"/>
    </xf>
    <xf numFmtId="0" fontId="7" fillId="12" borderId="10" xfId="0" applyFont="1" applyFill="1" applyBorder="1" applyAlignment="1">
      <alignment horizontal="center" vertical="center" wrapText="1"/>
    </xf>
    <xf numFmtId="0" fontId="7" fillId="8" borderId="10" xfId="0" applyFont="1" applyFill="1" applyBorder="1" applyAlignment="1">
      <alignment horizontal="center" vertical="center" wrapText="1"/>
    </xf>
    <xf numFmtId="0" fontId="7" fillId="9" borderId="10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vertical="top" wrapText="1"/>
    </xf>
    <xf numFmtId="0" fontId="7" fillId="0" borderId="19" xfId="0" applyFont="1" applyBorder="1" applyAlignment="1">
      <alignment vertical="top" wrapText="1"/>
    </xf>
    <xf numFmtId="0" fontId="0" fillId="13" borderId="0" xfId="0" applyFill="1"/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textRotation="90" wrapText="1"/>
    </xf>
    <xf numFmtId="0" fontId="4" fillId="5" borderId="9" xfId="0" applyFont="1" applyFill="1" applyBorder="1" applyAlignment="1">
      <alignment horizontal="center" vertical="center" textRotation="90" wrapText="1"/>
    </xf>
    <xf numFmtId="0" fontId="4" fillId="5" borderId="1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textRotation="90" wrapText="1"/>
    </xf>
    <xf numFmtId="0" fontId="5" fillId="0" borderId="1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14" borderId="0" xfId="0" applyFill="1"/>
    <xf numFmtId="0" fontId="2" fillId="13" borderId="16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5" fillId="13" borderId="0" xfId="0" applyFont="1" applyFill="1" applyAlignment="1">
      <alignment horizontal="center" vertical="center" wrapText="1"/>
    </xf>
    <xf numFmtId="0" fontId="5" fillId="13" borderId="1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2" borderId="11" xfId="0" quotePrefix="1" applyFont="1" applyFill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5" fillId="13" borderId="6" xfId="0" applyFont="1" applyFill="1" applyBorder="1" applyAlignment="1">
      <alignment horizontal="center" vertical="center" wrapText="1"/>
    </xf>
    <xf numFmtId="0" fontId="5" fillId="13" borderId="5" xfId="0" applyFont="1" applyFill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65" fontId="4" fillId="10" borderId="11" xfId="1" applyFont="1" applyFill="1" applyBorder="1" applyAlignment="1">
      <alignment horizontal="center" vertical="center" wrapText="1"/>
    </xf>
    <xf numFmtId="165" fontId="4" fillId="10" borderId="12" xfId="1" applyFont="1" applyFill="1" applyBorder="1" applyAlignment="1">
      <alignment horizontal="center" vertical="center" wrapText="1"/>
    </xf>
    <xf numFmtId="165" fontId="4" fillId="10" borderId="13" xfId="1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1" fontId="5" fillId="0" borderId="11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center" vertical="center" wrapText="1"/>
    </xf>
    <xf numFmtId="0" fontId="2" fillId="7" borderId="29" xfId="0" applyFont="1" applyFill="1" applyBorder="1" applyAlignment="1">
      <alignment horizontal="center" vertical="center" textRotation="90" wrapText="1"/>
    </xf>
    <xf numFmtId="0" fontId="2" fillId="7" borderId="30" xfId="0" applyFont="1" applyFill="1" applyBorder="1" applyAlignment="1">
      <alignment horizontal="center" vertical="center" textRotation="90" wrapText="1"/>
    </xf>
    <xf numFmtId="164" fontId="5" fillId="8" borderId="31" xfId="0" applyNumberFormat="1" applyFont="1" applyFill="1" applyBorder="1" applyAlignment="1">
      <alignment horizontal="center" vertical="center" wrapText="1"/>
    </xf>
    <xf numFmtId="164" fontId="5" fillId="8" borderId="32" xfId="0" applyNumberFormat="1" applyFont="1" applyFill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" fontId="5" fillId="0" borderId="35" xfId="0" applyNumberFormat="1" applyFont="1" applyBorder="1" applyAlignment="1">
      <alignment horizontal="center" vertical="center" wrapText="1"/>
    </xf>
    <xf numFmtId="1" fontId="5" fillId="0" borderId="36" xfId="0" applyNumberFormat="1" applyFont="1" applyBorder="1" applyAlignment="1">
      <alignment horizontal="center" vertical="center" wrapText="1"/>
    </xf>
    <xf numFmtId="1" fontId="5" fillId="0" borderId="25" xfId="0" applyNumberFormat="1" applyFont="1" applyBorder="1" applyAlignment="1">
      <alignment horizontal="center" vertical="center" wrapText="1"/>
    </xf>
    <xf numFmtId="1" fontId="5" fillId="0" borderId="28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5" borderId="28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textRotation="90" wrapText="1"/>
    </xf>
    <xf numFmtId="0" fontId="2" fillId="7" borderId="2" xfId="0" applyFont="1" applyFill="1" applyBorder="1" applyAlignment="1">
      <alignment horizontal="center" vertical="center" textRotation="90" wrapText="1"/>
    </xf>
    <xf numFmtId="0" fontId="2" fillId="7" borderId="22" xfId="0" applyFont="1" applyFill="1" applyBorder="1" applyAlignment="1">
      <alignment horizontal="center" vertical="center" textRotation="90" wrapText="1"/>
    </xf>
    <xf numFmtId="0" fontId="2" fillId="7" borderId="23" xfId="0" applyFont="1" applyFill="1" applyBorder="1" applyAlignment="1">
      <alignment horizontal="center" vertical="center" textRotation="90" wrapText="1"/>
    </xf>
    <xf numFmtId="164" fontId="5" fillId="14" borderId="31" xfId="0" applyNumberFormat="1" applyFont="1" applyFill="1" applyBorder="1" applyAlignment="1">
      <alignment horizontal="center" vertical="center" wrapText="1"/>
    </xf>
    <xf numFmtId="164" fontId="5" fillId="14" borderId="32" xfId="0" applyNumberFormat="1" applyFont="1" applyFill="1" applyBorder="1" applyAlignment="1">
      <alignment horizontal="center" vertical="center" wrapText="1"/>
    </xf>
    <xf numFmtId="1" fontId="5" fillId="13" borderId="25" xfId="0" applyNumberFormat="1" applyFont="1" applyFill="1" applyBorder="1" applyAlignment="1">
      <alignment horizontal="center" vertical="center" wrapText="1"/>
    </xf>
    <xf numFmtId="1" fontId="5" fillId="13" borderId="28" xfId="0" applyNumberFormat="1" applyFont="1" applyFill="1" applyBorder="1" applyAlignment="1">
      <alignment horizontal="center" vertical="center" wrapText="1"/>
    </xf>
    <xf numFmtId="164" fontId="5" fillId="0" borderId="31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164" fontId="5" fillId="8" borderId="13" xfId="0" applyNumberFormat="1" applyFont="1" applyFill="1" applyBorder="1" applyAlignment="1">
      <alignment horizontal="center" vertical="center" wrapText="1"/>
    </xf>
    <xf numFmtId="164" fontId="5" fillId="8" borderId="27" xfId="0" applyNumberFormat="1" applyFont="1" applyFill="1" applyBorder="1" applyAlignment="1">
      <alignment horizontal="center" vertical="center" wrapText="1"/>
    </xf>
    <xf numFmtId="1" fontId="5" fillId="0" borderId="24" xfId="0" applyNumberFormat="1" applyFont="1" applyBorder="1" applyAlignment="1">
      <alignment horizontal="center" vertical="center" wrapText="1"/>
    </xf>
    <xf numFmtId="1" fontId="5" fillId="0" borderId="37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0" borderId="25" xfId="0" quotePrefix="1" applyNumberFormat="1" applyFont="1" applyBorder="1" applyAlignment="1">
      <alignment horizontal="center" vertical="center" wrapText="1"/>
    </xf>
    <xf numFmtId="164" fontId="5" fillId="8" borderId="39" xfId="0" applyNumberFormat="1" applyFont="1" applyFill="1" applyBorder="1" applyAlignment="1">
      <alignment horizontal="center" vertical="center" wrapText="1"/>
    </xf>
    <xf numFmtId="164" fontId="5" fillId="8" borderId="40" xfId="0" applyNumberFormat="1" applyFont="1" applyFill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" fontId="5" fillId="0" borderId="33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164" fontId="5" fillId="0" borderId="45" xfId="0" applyNumberFormat="1" applyFont="1" applyBorder="1" applyAlignment="1">
      <alignment horizontal="center" vertical="center" wrapText="1"/>
    </xf>
    <xf numFmtId="164" fontId="5" fillId="0" borderId="46" xfId="0" applyNumberFormat="1" applyFont="1" applyBorder="1" applyAlignment="1">
      <alignment horizontal="center" vertical="center" wrapText="1"/>
    </xf>
    <xf numFmtId="1" fontId="5" fillId="0" borderId="47" xfId="0" applyNumberFormat="1" applyFont="1" applyBorder="1" applyAlignment="1">
      <alignment horizontal="center" vertical="center" wrapText="1"/>
    </xf>
    <xf numFmtId="1" fontId="5" fillId="0" borderId="4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11" borderId="17" xfId="0" applyFont="1" applyFill="1" applyBorder="1" applyAlignment="1">
      <alignment horizontal="center" vertical="center"/>
    </xf>
    <xf numFmtId="0" fontId="6" fillId="11" borderId="18" xfId="0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4" fillId="13" borderId="3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3AD3C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3AD3C"/>
        </patternFill>
      </fill>
    </dxf>
    <dxf>
      <fill>
        <patternFill>
          <bgColor indexed="1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03AD3C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442234</xdr:colOff>
      <xdr:row>1</xdr:row>
      <xdr:rowOff>102054</xdr:rowOff>
    </xdr:from>
    <xdr:to>
      <xdr:col>2</xdr:col>
      <xdr:colOff>1079900</xdr:colOff>
      <xdr:row>2</xdr:row>
      <xdr:rowOff>340179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998" b="18072"/>
        <a:stretch/>
      </xdr:blipFill>
      <xdr:spPr bwMode="auto">
        <a:xfrm>
          <a:off x="442234" y="362858"/>
          <a:ext cx="2134452" cy="6803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752475</xdr:colOff>
      <xdr:row>2</xdr:row>
      <xdr:rowOff>0</xdr:rowOff>
    </xdr:from>
    <xdr:to>
      <xdr:col>8</xdr:col>
      <xdr:colOff>752475</xdr:colOff>
      <xdr:row>3</xdr:row>
      <xdr:rowOff>190500</xdr:rowOff>
    </xdr:to>
    <xdr:sp macro="" textlink="">
      <xdr:nvSpPr>
        <xdr:cNvPr id="3077" name="Text Box 5">
          <a:extLst>
            <a:ext uri="{FF2B5EF4-FFF2-40B4-BE49-F238E27FC236}">
              <a16:creationId xmlns:a16="http://schemas.microsoft.com/office/drawing/2014/main" id="{00000000-0008-0000-0100-0000050C0000}"/>
            </a:ext>
          </a:extLst>
        </xdr:cNvPr>
        <xdr:cNvSpPr txBox="1">
          <a:spLocks noChangeArrowheads="1"/>
        </xdr:cNvSpPr>
      </xdr:nvSpPr>
      <xdr:spPr bwMode="auto">
        <a:xfrm>
          <a:off x="6324600" y="400050"/>
          <a:ext cx="5495925" cy="381000"/>
        </a:xfrm>
        <a:prstGeom prst="rect">
          <a:avLst/>
        </a:prstGeom>
        <a:solidFill>
          <a:schemeClr val="accent2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s-CO" sz="1100" b="0" i="0" u="none" strike="noStrike" baseline="0">
              <a:solidFill>
                <a:srgbClr val="000000"/>
              </a:solidFill>
              <a:latin typeface="DIN-Regular"/>
            </a:rPr>
            <a:t>Nivel de Impacto ambiental = (Frecuencia x 3,5) + (Severidad x 3.5) + (Alcance x 3)</a:t>
          </a:r>
        </a:p>
        <a:p>
          <a:pPr algn="l" rtl="0">
            <a:defRPr sz="1000"/>
          </a:pPr>
          <a:endParaRPr lang="es-CO" sz="1100" b="0" i="0" u="none" strike="noStrike" baseline="0">
            <a:solidFill>
              <a:srgbClr val="000000"/>
            </a:solidFill>
            <a:latin typeface="DIN-Regular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i%20unidad/CARMEN%20DRIVE/Requisitos%20STMA%20HSEQ/1%20GESTION%20AMBIENTAL/AMBIENTAL/matriz%20de%20aspectos%20e%20impactos%20ambientales/Matriz%20de%20Aspectos%20e%20impactos/2021/matriz_aa_e_ia_cali_May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z"/>
      <sheetName val="Criterios"/>
    </sheetNames>
    <sheetDataSet>
      <sheetData sheetId="0" refreshError="1">
        <row r="9">
          <cell r="M9">
            <v>51</v>
          </cell>
        </row>
        <row r="10">
          <cell r="M10">
            <v>68.5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9"/>
  <sheetViews>
    <sheetView tabSelected="1" topLeftCell="A2" zoomScale="80" zoomScaleNormal="80" workbookViewId="0">
      <pane ySplit="5" topLeftCell="A39" activePane="bottomLeft" state="frozen"/>
      <selection activeCell="A2" sqref="A2"/>
      <selection pane="bottomLeft" activeCell="L16" sqref="L16"/>
    </sheetView>
  </sheetViews>
  <sheetFormatPr baseColWidth="10" defaultRowHeight="15" x14ac:dyDescent="0.25"/>
  <cols>
    <col min="1" max="1" width="11.28515625" style="21" customWidth="1"/>
    <col min="2" max="2" width="11.140625" customWidth="1"/>
    <col min="3" max="3" width="24.7109375" customWidth="1"/>
    <col min="4" max="4" width="22" customWidth="1"/>
    <col min="5" max="5" width="13" customWidth="1"/>
    <col min="6" max="6" width="16.140625" customWidth="1"/>
    <col min="7" max="7" width="14.85546875" customWidth="1"/>
    <col min="8" max="8" width="15.28515625" customWidth="1"/>
    <col min="10" max="10" width="3.28515625" bestFit="1" customWidth="1"/>
    <col min="11" max="11" width="4.140625" customWidth="1"/>
    <col min="12" max="12" width="3.28515625" customWidth="1"/>
    <col min="13" max="13" width="13.5703125" customWidth="1"/>
    <col min="14" max="15" width="8.7109375" customWidth="1"/>
    <col min="16" max="17" width="15" customWidth="1"/>
    <col min="18" max="18" width="13.42578125" customWidth="1"/>
  </cols>
  <sheetData>
    <row r="1" spans="1:33" ht="20.25" customHeight="1" thickBot="1" x14ac:dyDescent="0.3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</row>
    <row r="2" spans="1:33" ht="34.5" customHeight="1" thickBot="1" x14ac:dyDescent="0.3">
      <c r="A2" s="71"/>
      <c r="B2" s="72"/>
      <c r="C2" s="73"/>
      <c r="D2" s="82" t="s">
        <v>135</v>
      </c>
      <c r="E2" s="83"/>
      <c r="F2" s="83"/>
      <c r="G2" s="83"/>
      <c r="H2" s="83"/>
      <c r="I2" s="83"/>
      <c r="J2" s="83"/>
      <c r="K2" s="83"/>
      <c r="L2" s="83"/>
      <c r="M2" s="84"/>
      <c r="N2" s="114" t="s">
        <v>126</v>
      </c>
      <c r="O2" s="115"/>
      <c r="P2" s="115"/>
      <c r="Q2" s="115"/>
      <c r="R2" s="116"/>
      <c r="S2" s="21"/>
      <c r="T2" s="21"/>
      <c r="U2" s="21"/>
      <c r="V2" s="21"/>
      <c r="W2" s="21"/>
      <c r="X2" s="21"/>
    </row>
    <row r="3" spans="1:33" ht="36.75" customHeight="1" thickBot="1" x14ac:dyDescent="0.3">
      <c r="A3" s="74"/>
      <c r="B3" s="75"/>
      <c r="C3" s="76"/>
      <c r="D3" s="85"/>
      <c r="E3" s="86"/>
      <c r="F3" s="86"/>
      <c r="G3" s="86"/>
      <c r="H3" s="86"/>
      <c r="I3" s="86"/>
      <c r="J3" s="86"/>
      <c r="K3" s="86"/>
      <c r="L3" s="86"/>
      <c r="M3" s="87"/>
      <c r="N3" s="117" t="s">
        <v>169</v>
      </c>
      <c r="O3" s="118"/>
      <c r="P3" s="118"/>
      <c r="Q3" s="118"/>
      <c r="R3" s="119"/>
      <c r="S3" s="21"/>
      <c r="T3" s="21"/>
      <c r="U3" s="21"/>
      <c r="V3" s="21"/>
      <c r="W3" s="21"/>
      <c r="X3" s="21"/>
      <c r="AG3" s="1">
        <v>1</v>
      </c>
    </row>
    <row r="4" spans="1:33" ht="15.75" thickBot="1" x14ac:dyDescent="0.3">
      <c r="A4" s="77" t="s">
        <v>87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9"/>
      <c r="P4" s="80" t="s">
        <v>88</v>
      </c>
      <c r="Q4" s="80"/>
      <c r="R4" s="81"/>
      <c r="S4" s="21"/>
      <c r="T4" s="21"/>
      <c r="U4" s="21"/>
      <c r="V4" s="21"/>
      <c r="W4" s="21"/>
      <c r="X4" s="21"/>
      <c r="AG4" s="1">
        <v>5</v>
      </c>
    </row>
    <row r="5" spans="1:33" ht="34.5" customHeight="1" thickBot="1" x14ac:dyDescent="0.3">
      <c r="A5" s="102" t="s">
        <v>0</v>
      </c>
      <c r="B5" s="103"/>
      <c r="C5" s="103"/>
      <c r="D5" s="103"/>
      <c r="E5" s="104" t="s">
        <v>1</v>
      </c>
      <c r="F5" s="105"/>
      <c r="G5" s="105"/>
      <c r="H5" s="106" t="s">
        <v>2</v>
      </c>
      <c r="I5" s="107"/>
      <c r="J5" s="108" t="s">
        <v>3</v>
      </c>
      <c r="K5" s="108"/>
      <c r="L5" s="108"/>
      <c r="M5" s="109"/>
      <c r="N5" s="110" t="s">
        <v>134</v>
      </c>
      <c r="O5" s="111"/>
      <c r="P5" s="120" t="s">
        <v>4</v>
      </c>
      <c r="Q5" s="121"/>
      <c r="R5" s="90" t="s">
        <v>5</v>
      </c>
      <c r="S5" s="21"/>
      <c r="T5" s="21"/>
      <c r="U5" s="21"/>
      <c r="V5" s="21"/>
      <c r="W5" s="21"/>
      <c r="X5" s="21"/>
      <c r="AG5" s="1">
        <v>10</v>
      </c>
    </row>
    <row r="6" spans="1:33" ht="96.75" customHeight="1" thickBot="1" x14ac:dyDescent="0.3">
      <c r="A6" s="48" t="s">
        <v>6</v>
      </c>
      <c r="B6" s="22" t="s">
        <v>7</v>
      </c>
      <c r="C6" s="23" t="s">
        <v>8</v>
      </c>
      <c r="D6" s="54" t="s">
        <v>137</v>
      </c>
      <c r="E6" s="24" t="s">
        <v>9</v>
      </c>
      <c r="F6" s="29" t="s">
        <v>10</v>
      </c>
      <c r="G6" s="24" t="s">
        <v>11</v>
      </c>
      <c r="H6" s="30" t="s">
        <v>12</v>
      </c>
      <c r="I6" s="25" t="s">
        <v>13</v>
      </c>
      <c r="J6" s="31" t="s">
        <v>14</v>
      </c>
      <c r="K6" s="27" t="s">
        <v>15</v>
      </c>
      <c r="L6" s="26" t="s">
        <v>16</v>
      </c>
      <c r="M6" s="28" t="s">
        <v>17</v>
      </c>
      <c r="N6" s="112"/>
      <c r="O6" s="113"/>
      <c r="P6" s="122"/>
      <c r="Q6" s="123"/>
      <c r="R6" s="91"/>
      <c r="S6" s="21"/>
      <c r="T6" s="21"/>
      <c r="U6" s="21"/>
      <c r="V6" s="21"/>
      <c r="W6" s="21"/>
      <c r="X6" s="21"/>
    </row>
    <row r="7" spans="1:33" ht="73.5" customHeight="1" thickBot="1" x14ac:dyDescent="0.3">
      <c r="A7" s="49">
        <v>1</v>
      </c>
      <c r="B7" s="33" t="s">
        <v>18</v>
      </c>
      <c r="C7" s="32" t="s">
        <v>141</v>
      </c>
      <c r="D7" s="32" t="s">
        <v>142</v>
      </c>
      <c r="E7" s="32" t="s">
        <v>19</v>
      </c>
      <c r="F7" s="34" t="s">
        <v>20</v>
      </c>
      <c r="G7" s="32" t="s">
        <v>21</v>
      </c>
      <c r="H7" s="34" t="s">
        <v>22</v>
      </c>
      <c r="I7" s="32" t="s">
        <v>23</v>
      </c>
      <c r="J7" s="34">
        <v>1</v>
      </c>
      <c r="K7" s="32">
        <v>5</v>
      </c>
      <c r="L7" s="34">
        <v>1</v>
      </c>
      <c r="M7" s="32">
        <f>J7*3.5+K7*3.5+L7*3</f>
        <v>24</v>
      </c>
      <c r="N7" s="92" t="str">
        <f>IF(M7&lt;31,"BAJO",IF(Matriz!M7&lt;61,"MEDIO","ALTO"))</f>
        <v>BAJO</v>
      </c>
      <c r="O7" s="93"/>
      <c r="P7" s="94" t="s">
        <v>168</v>
      </c>
      <c r="Q7" s="95"/>
      <c r="R7" s="35" t="s">
        <v>140</v>
      </c>
      <c r="S7" s="21"/>
      <c r="T7" s="21"/>
      <c r="U7" s="21"/>
      <c r="V7" s="21"/>
      <c r="W7" s="21"/>
      <c r="X7" s="21"/>
    </row>
    <row r="8" spans="1:33" s="47" customFormat="1" ht="54.75" customHeight="1" thickBot="1" x14ac:dyDescent="0.3">
      <c r="A8" s="49">
        <v>2</v>
      </c>
      <c r="B8" s="49" t="s">
        <v>18</v>
      </c>
      <c r="C8" s="49" t="s">
        <v>127</v>
      </c>
      <c r="D8" s="49" t="s">
        <v>122</v>
      </c>
      <c r="E8" s="49" t="s">
        <v>19</v>
      </c>
      <c r="F8" s="49" t="s">
        <v>24</v>
      </c>
      <c r="G8" s="49" t="s">
        <v>125</v>
      </c>
      <c r="H8" s="49" t="s">
        <v>25</v>
      </c>
      <c r="I8" s="49" t="s">
        <v>23</v>
      </c>
      <c r="J8" s="64">
        <v>1</v>
      </c>
      <c r="K8" s="49">
        <v>1</v>
      </c>
      <c r="L8" s="64">
        <v>1</v>
      </c>
      <c r="M8" s="49">
        <f>J8*3.5+K8*3.5+L8*3</f>
        <v>10</v>
      </c>
      <c r="N8" s="124" t="str">
        <f>IF(M8&lt;31,"BAJO",IF(Matriz!M8&lt;61,"MEDIO","ALTO"))</f>
        <v>BAJO</v>
      </c>
      <c r="O8" s="125"/>
      <c r="P8" s="126" t="s">
        <v>26</v>
      </c>
      <c r="Q8" s="127"/>
      <c r="R8" s="35" t="s">
        <v>140</v>
      </c>
      <c r="S8" s="21"/>
      <c r="T8" s="21"/>
    </row>
    <row r="9" spans="1:33" ht="54.75" customHeight="1" thickBot="1" x14ac:dyDescent="0.3">
      <c r="A9" s="69">
        <v>3</v>
      </c>
      <c r="B9" s="69" t="s">
        <v>18</v>
      </c>
      <c r="C9" s="69" t="s">
        <v>161</v>
      </c>
      <c r="D9" s="69" t="s">
        <v>162</v>
      </c>
      <c r="E9" s="69" t="s">
        <v>52</v>
      </c>
      <c r="F9" s="70" t="s">
        <v>24</v>
      </c>
      <c r="G9" s="69" t="s">
        <v>125</v>
      </c>
      <c r="H9" s="69" t="s">
        <v>25</v>
      </c>
      <c r="I9" s="69" t="s">
        <v>23</v>
      </c>
      <c r="J9" s="69">
        <v>1</v>
      </c>
      <c r="K9" s="69">
        <v>1</v>
      </c>
      <c r="L9" s="69">
        <v>1</v>
      </c>
      <c r="M9" s="63">
        <f t="shared" ref="M9:M10" si="0">J9*3.5+K9*3.5+L9*3</f>
        <v>10</v>
      </c>
      <c r="N9" s="92" t="str">
        <f>IF(M9&lt;31,"BAJO",IF([1]Matriz!M9&lt;61,"MEDIO","ALTO"))</f>
        <v>BAJO</v>
      </c>
      <c r="O9" s="93"/>
      <c r="P9" s="98" t="s">
        <v>26</v>
      </c>
      <c r="Q9" s="99"/>
      <c r="R9" s="35" t="s">
        <v>140</v>
      </c>
      <c r="S9" s="168"/>
      <c r="T9" s="21"/>
      <c r="U9" s="21"/>
      <c r="V9" s="21"/>
      <c r="W9" s="21"/>
      <c r="X9" s="21"/>
    </row>
    <row r="10" spans="1:33" ht="54.75" customHeight="1" thickBot="1" x14ac:dyDescent="0.3">
      <c r="A10" s="69">
        <v>4</v>
      </c>
      <c r="B10" s="69" t="s">
        <v>18</v>
      </c>
      <c r="C10" s="69" t="s">
        <v>161</v>
      </c>
      <c r="D10" s="69" t="s">
        <v>162</v>
      </c>
      <c r="E10" s="69" t="s">
        <v>52</v>
      </c>
      <c r="F10" s="70" t="s">
        <v>163</v>
      </c>
      <c r="G10" s="69" t="s">
        <v>164</v>
      </c>
      <c r="H10" s="69" t="s">
        <v>165</v>
      </c>
      <c r="I10" s="69" t="s">
        <v>23</v>
      </c>
      <c r="J10" s="69">
        <v>1</v>
      </c>
      <c r="K10" s="69">
        <v>1</v>
      </c>
      <c r="L10" s="69">
        <v>1</v>
      </c>
      <c r="M10" s="63">
        <f t="shared" si="0"/>
        <v>10</v>
      </c>
      <c r="N10" s="92" t="str">
        <f>IF(M10&lt;31,"BAJO",IF([1]Matriz!M10&lt;61,"MEDIO","ALTO"))</f>
        <v>BAJO</v>
      </c>
      <c r="O10" s="93"/>
      <c r="P10" s="138" t="s">
        <v>166</v>
      </c>
      <c r="Q10" s="139"/>
      <c r="R10" s="35" t="s">
        <v>140</v>
      </c>
      <c r="S10" s="168"/>
      <c r="T10" s="21"/>
      <c r="U10" s="21"/>
      <c r="V10" s="21"/>
      <c r="W10" s="21"/>
      <c r="X10" s="21"/>
    </row>
    <row r="11" spans="1:33" ht="93" customHeight="1" thickBot="1" x14ac:dyDescent="0.3">
      <c r="A11" s="49">
        <v>5</v>
      </c>
      <c r="B11" s="65" t="s">
        <v>18</v>
      </c>
      <c r="C11" s="66" t="s">
        <v>143</v>
      </c>
      <c r="D11" s="67" t="s">
        <v>27</v>
      </c>
      <c r="E11" s="66" t="s">
        <v>19</v>
      </c>
      <c r="F11" s="67" t="s">
        <v>28</v>
      </c>
      <c r="G11" s="66" t="s">
        <v>29</v>
      </c>
      <c r="H11" s="68" t="s">
        <v>30</v>
      </c>
      <c r="I11" s="40" t="s">
        <v>23</v>
      </c>
      <c r="J11" s="41">
        <v>5</v>
      </c>
      <c r="K11" s="40">
        <v>1</v>
      </c>
      <c r="L11" s="41">
        <v>1</v>
      </c>
      <c r="M11" s="32">
        <f t="shared" ref="M11:M30" si="1">J11*3.5+K11*3.5+L11*3</f>
        <v>24</v>
      </c>
      <c r="N11" s="92" t="str">
        <f>IF(M11&lt;31,"BAJO",IF(Matriz!M11&lt;61,"MEDIO","ALTO"))</f>
        <v>BAJO</v>
      </c>
      <c r="O11" s="93"/>
      <c r="P11" s="96" t="s">
        <v>144</v>
      </c>
      <c r="Q11" s="97"/>
      <c r="R11" s="35" t="s">
        <v>140</v>
      </c>
      <c r="S11" s="21"/>
      <c r="T11" s="21"/>
      <c r="U11" s="21"/>
      <c r="V11" s="21"/>
      <c r="W11" s="21"/>
      <c r="X11" s="21"/>
    </row>
    <row r="12" spans="1:33" ht="68.25" customHeight="1" thickBot="1" x14ac:dyDescent="0.3">
      <c r="A12" s="69">
        <v>6</v>
      </c>
      <c r="B12" s="57" t="s">
        <v>18</v>
      </c>
      <c r="C12" s="52" t="s">
        <v>145</v>
      </c>
      <c r="D12" s="53" t="s">
        <v>146</v>
      </c>
      <c r="E12" s="52" t="s">
        <v>19</v>
      </c>
      <c r="F12" s="53" t="s">
        <v>31</v>
      </c>
      <c r="G12" s="52" t="s">
        <v>148</v>
      </c>
      <c r="H12" s="53" t="s">
        <v>32</v>
      </c>
      <c r="I12" s="36" t="s">
        <v>23</v>
      </c>
      <c r="J12" s="38">
        <v>1</v>
      </c>
      <c r="K12" s="36">
        <v>5</v>
      </c>
      <c r="L12" s="38">
        <v>5</v>
      </c>
      <c r="M12" s="32">
        <f t="shared" si="1"/>
        <v>36</v>
      </c>
      <c r="N12" s="92" t="str">
        <f>IF(M12&lt;31,"BAJO",IF(Matriz!M12&lt;61,"MEDIO","ALTO"))</f>
        <v>MEDIO</v>
      </c>
      <c r="O12" s="93"/>
      <c r="P12" s="98" t="s">
        <v>128</v>
      </c>
      <c r="Q12" s="99"/>
      <c r="R12" s="35" t="s">
        <v>140</v>
      </c>
      <c r="S12" s="21"/>
      <c r="T12" s="21"/>
      <c r="U12" s="21"/>
      <c r="V12" s="21"/>
      <c r="W12" s="21"/>
      <c r="X12" s="21"/>
    </row>
    <row r="13" spans="1:33" ht="83.25" customHeight="1" thickBot="1" x14ac:dyDescent="0.3">
      <c r="A13" s="69">
        <v>7</v>
      </c>
      <c r="B13" s="39" t="s">
        <v>18</v>
      </c>
      <c r="C13" s="40" t="s">
        <v>147</v>
      </c>
      <c r="D13" s="41" t="s">
        <v>33</v>
      </c>
      <c r="E13" s="40" t="s">
        <v>19</v>
      </c>
      <c r="F13" s="41" t="s">
        <v>136</v>
      </c>
      <c r="G13" s="40" t="s">
        <v>34</v>
      </c>
      <c r="H13" s="41" t="s">
        <v>25</v>
      </c>
      <c r="I13" s="40" t="s">
        <v>23</v>
      </c>
      <c r="J13" s="41">
        <v>1</v>
      </c>
      <c r="K13" s="40">
        <v>5</v>
      </c>
      <c r="L13" s="41">
        <v>5</v>
      </c>
      <c r="M13" s="32">
        <f t="shared" si="1"/>
        <v>36</v>
      </c>
      <c r="N13" s="92" t="str">
        <f>IF(M13&lt;31,"BAJO",IF(Matriz!M13&lt;61,"MEDIO","ALTO"))</f>
        <v>MEDIO</v>
      </c>
      <c r="O13" s="93"/>
      <c r="P13" s="96" t="s">
        <v>128</v>
      </c>
      <c r="Q13" s="97"/>
      <c r="R13" s="59" t="s">
        <v>139</v>
      </c>
      <c r="S13" s="21"/>
      <c r="T13" s="21"/>
      <c r="U13" s="21"/>
      <c r="V13" s="21"/>
      <c r="W13" s="21"/>
      <c r="X13" s="21"/>
    </row>
    <row r="14" spans="1:33" ht="48.75" customHeight="1" thickBot="1" x14ac:dyDescent="0.3">
      <c r="A14" s="49">
        <v>8</v>
      </c>
      <c r="B14" s="37" t="s">
        <v>18</v>
      </c>
      <c r="C14" s="36" t="s">
        <v>35</v>
      </c>
      <c r="D14" s="51" t="s">
        <v>36</v>
      </c>
      <c r="E14" s="36" t="s">
        <v>19</v>
      </c>
      <c r="F14" s="38" t="s">
        <v>124</v>
      </c>
      <c r="G14" s="36" t="s">
        <v>37</v>
      </c>
      <c r="H14" s="38" t="s">
        <v>32</v>
      </c>
      <c r="I14" s="36" t="s">
        <v>23</v>
      </c>
      <c r="J14" s="38">
        <v>1</v>
      </c>
      <c r="K14" s="36">
        <v>1</v>
      </c>
      <c r="L14" s="38">
        <v>1</v>
      </c>
      <c r="M14" s="32">
        <f t="shared" si="1"/>
        <v>10</v>
      </c>
      <c r="N14" s="100" t="str">
        <f>IF(M14&lt;31,"BAJO",IF(Matriz!M14&lt;61,"MEDIO","ALTO"))</f>
        <v>BAJO</v>
      </c>
      <c r="O14" s="101"/>
      <c r="P14" s="88" t="s">
        <v>128</v>
      </c>
      <c r="Q14" s="89"/>
      <c r="R14" s="59" t="s">
        <v>139</v>
      </c>
    </row>
    <row r="15" spans="1:33" ht="36.75" customHeight="1" x14ac:dyDescent="0.25">
      <c r="A15" s="69">
        <v>9</v>
      </c>
      <c r="B15" s="39" t="s">
        <v>38</v>
      </c>
      <c r="C15" s="40" t="s">
        <v>35</v>
      </c>
      <c r="D15" s="41" t="s">
        <v>39</v>
      </c>
      <c r="E15" s="40" t="s">
        <v>19</v>
      </c>
      <c r="F15" s="41" t="s">
        <v>149</v>
      </c>
      <c r="G15" s="40" t="s">
        <v>40</v>
      </c>
      <c r="H15" s="41" t="s">
        <v>30</v>
      </c>
      <c r="I15" s="40" t="s">
        <v>23</v>
      </c>
      <c r="J15" s="41">
        <v>5</v>
      </c>
      <c r="K15" s="40">
        <v>1</v>
      </c>
      <c r="L15" s="41">
        <v>1</v>
      </c>
      <c r="M15" s="32">
        <f t="shared" si="1"/>
        <v>24</v>
      </c>
      <c r="N15" s="92" t="str">
        <f>IF(M15&lt;31,"BAJO",IF(Matriz!M15&lt;61,"MEDIO","ALTO"))</f>
        <v>BAJO</v>
      </c>
      <c r="O15" s="93"/>
      <c r="P15" s="145" t="s">
        <v>128</v>
      </c>
      <c r="Q15" s="146"/>
      <c r="R15" s="42" t="s">
        <v>139</v>
      </c>
      <c r="S15" s="21"/>
      <c r="T15" s="21"/>
      <c r="U15" s="21"/>
      <c r="V15" s="21"/>
      <c r="W15" s="21"/>
      <c r="X15" s="21"/>
    </row>
    <row r="16" spans="1:33" ht="84" customHeight="1" thickBot="1" x14ac:dyDescent="0.3">
      <c r="A16" s="69">
        <v>10</v>
      </c>
      <c r="B16" s="58" t="s">
        <v>38</v>
      </c>
      <c r="C16" s="59" t="s">
        <v>150</v>
      </c>
      <c r="D16" s="60" t="s">
        <v>123</v>
      </c>
      <c r="E16" s="59" t="s">
        <v>19</v>
      </c>
      <c r="F16" s="60" t="s">
        <v>24</v>
      </c>
      <c r="G16" s="59" t="s">
        <v>42</v>
      </c>
      <c r="H16" s="60" t="s">
        <v>25</v>
      </c>
      <c r="I16" s="59" t="s">
        <v>23</v>
      </c>
      <c r="J16" s="60">
        <v>1</v>
      </c>
      <c r="K16" s="59">
        <v>5</v>
      </c>
      <c r="L16" s="60">
        <v>1</v>
      </c>
      <c r="M16" s="59">
        <f t="shared" si="1"/>
        <v>24</v>
      </c>
      <c r="N16" s="147" t="str">
        <f>IF(M16&lt;31,"BAJO",IF(Matriz!M16&lt;61,"MEDIO","ALTO"))</f>
        <v>BAJO</v>
      </c>
      <c r="O16" s="148"/>
      <c r="P16" s="149" t="s">
        <v>130</v>
      </c>
      <c r="Q16" s="150"/>
      <c r="R16" s="61" t="s">
        <v>139</v>
      </c>
    </row>
    <row r="17" spans="1:24" ht="60" customHeight="1" thickBot="1" x14ac:dyDescent="0.3">
      <c r="A17" s="49">
        <v>11</v>
      </c>
      <c r="B17" s="57" t="s">
        <v>38</v>
      </c>
      <c r="C17" s="52" t="s">
        <v>43</v>
      </c>
      <c r="D17" s="53" t="s">
        <v>44</v>
      </c>
      <c r="E17" s="52" t="s">
        <v>19</v>
      </c>
      <c r="F17" s="53" t="s">
        <v>41</v>
      </c>
      <c r="G17" s="52" t="s">
        <v>45</v>
      </c>
      <c r="H17" s="53" t="s">
        <v>25</v>
      </c>
      <c r="I17" s="52" t="s">
        <v>23</v>
      </c>
      <c r="J17" s="53">
        <v>1</v>
      </c>
      <c r="K17" s="52">
        <v>1</v>
      </c>
      <c r="L17" s="53">
        <v>5</v>
      </c>
      <c r="M17" s="56">
        <f t="shared" si="1"/>
        <v>22</v>
      </c>
      <c r="N17" s="141" t="str">
        <f>IF(M17&lt;31,"BAJO",IF(Matriz!M17&lt;61,"MEDIO","ALTO"))</f>
        <v>BAJO</v>
      </c>
      <c r="O17" s="142"/>
      <c r="P17" s="136" t="s">
        <v>130</v>
      </c>
      <c r="Q17" s="137"/>
      <c r="R17" s="42" t="s">
        <v>139</v>
      </c>
      <c r="S17" s="21"/>
      <c r="T17" s="21"/>
      <c r="U17" s="21"/>
      <c r="V17" s="21"/>
      <c r="W17" s="21"/>
      <c r="X17" s="21"/>
    </row>
    <row r="18" spans="1:24" ht="48" customHeight="1" thickBot="1" x14ac:dyDescent="0.3">
      <c r="A18" s="69">
        <v>12</v>
      </c>
      <c r="B18" s="37" t="s">
        <v>38</v>
      </c>
      <c r="C18" s="62" t="s">
        <v>46</v>
      </c>
      <c r="D18" s="38" t="s">
        <v>47</v>
      </c>
      <c r="E18" s="36" t="s">
        <v>19</v>
      </c>
      <c r="F18" s="38" t="s">
        <v>31</v>
      </c>
      <c r="G18" s="36" t="s">
        <v>48</v>
      </c>
      <c r="H18" s="38" t="s">
        <v>32</v>
      </c>
      <c r="I18" s="36" t="s">
        <v>23</v>
      </c>
      <c r="J18" s="38">
        <v>1</v>
      </c>
      <c r="K18" s="36">
        <v>1</v>
      </c>
      <c r="L18" s="38">
        <v>1</v>
      </c>
      <c r="M18" s="55">
        <f t="shared" si="1"/>
        <v>10</v>
      </c>
      <c r="N18" s="143" t="str">
        <f>IF(M18&lt;31,"BAJO",IF(Matriz!M18&lt;61,"MEDIO","ALTO"))</f>
        <v>BAJO</v>
      </c>
      <c r="O18" s="144"/>
      <c r="P18" s="96" t="s">
        <v>130</v>
      </c>
      <c r="Q18" s="97"/>
      <c r="R18" s="42" t="s">
        <v>139</v>
      </c>
    </row>
    <row r="19" spans="1:24" ht="62.25" customHeight="1" thickBot="1" x14ac:dyDescent="0.3">
      <c r="A19" s="69">
        <v>13</v>
      </c>
      <c r="B19" s="39" t="s">
        <v>38</v>
      </c>
      <c r="C19" s="40" t="s">
        <v>50</v>
      </c>
      <c r="D19" s="40" t="s">
        <v>51</v>
      </c>
      <c r="E19" s="40" t="s">
        <v>52</v>
      </c>
      <c r="F19" s="41" t="s">
        <v>151</v>
      </c>
      <c r="G19" s="40" t="s">
        <v>53</v>
      </c>
      <c r="H19" s="41" t="s">
        <v>49</v>
      </c>
      <c r="I19" s="40" t="s">
        <v>23</v>
      </c>
      <c r="J19" s="41">
        <v>1</v>
      </c>
      <c r="K19" s="40">
        <v>5</v>
      </c>
      <c r="L19" s="41">
        <v>5</v>
      </c>
      <c r="M19" s="32">
        <f t="shared" si="1"/>
        <v>36</v>
      </c>
      <c r="N19" s="92" t="str">
        <f>IF(M19&lt;31,"BAJO",IF(Matriz!M19&lt;61,"MEDIO","ALTO"))</f>
        <v>MEDIO</v>
      </c>
      <c r="O19" s="93"/>
      <c r="P19" s="96" t="s">
        <v>54</v>
      </c>
      <c r="Q19" s="97"/>
      <c r="R19" s="42" t="s">
        <v>139</v>
      </c>
      <c r="S19" s="21"/>
      <c r="T19" s="21"/>
      <c r="U19" s="21"/>
      <c r="V19" s="21"/>
      <c r="W19" s="21"/>
      <c r="X19" s="21"/>
    </row>
    <row r="20" spans="1:24" ht="73.5" customHeight="1" thickBot="1" x14ac:dyDescent="0.3">
      <c r="A20" s="49">
        <v>14</v>
      </c>
      <c r="B20" s="37" t="s">
        <v>18</v>
      </c>
      <c r="C20" s="36" t="s">
        <v>120</v>
      </c>
      <c r="D20" s="43" t="s">
        <v>121</v>
      </c>
      <c r="E20" s="36" t="s">
        <v>19</v>
      </c>
      <c r="F20" s="38" t="s">
        <v>24</v>
      </c>
      <c r="G20" s="36" t="s">
        <v>56</v>
      </c>
      <c r="H20" s="38" t="s">
        <v>25</v>
      </c>
      <c r="I20" s="36" t="s">
        <v>23</v>
      </c>
      <c r="J20" s="38">
        <v>1</v>
      </c>
      <c r="K20" s="36">
        <v>1</v>
      </c>
      <c r="L20" s="38">
        <v>5</v>
      </c>
      <c r="M20" s="32">
        <f t="shared" si="1"/>
        <v>22</v>
      </c>
      <c r="N20" s="92" t="str">
        <f>IF(M20&lt;31,"BAJO",IF(Matriz!M20&lt;61,"MEDIO","ALTO"))</f>
        <v>BAJO</v>
      </c>
      <c r="O20" s="93"/>
      <c r="P20" s="132" t="s">
        <v>130</v>
      </c>
      <c r="Q20" s="133"/>
      <c r="R20" s="42" t="s">
        <v>139</v>
      </c>
      <c r="S20" s="21"/>
      <c r="T20" s="21"/>
      <c r="U20" s="21"/>
      <c r="V20" s="21"/>
      <c r="W20" s="21"/>
      <c r="X20" s="21"/>
    </row>
    <row r="21" spans="1:24" ht="66" customHeight="1" thickBot="1" x14ac:dyDescent="0.3">
      <c r="A21" s="69">
        <v>15</v>
      </c>
      <c r="B21" s="32" t="s">
        <v>57</v>
      </c>
      <c r="C21" s="32" t="s">
        <v>61</v>
      </c>
      <c r="D21" s="32" t="s">
        <v>58</v>
      </c>
      <c r="E21" s="32" t="s">
        <v>62</v>
      </c>
      <c r="F21" s="32" t="s">
        <v>59</v>
      </c>
      <c r="G21" s="32" t="s">
        <v>63</v>
      </c>
      <c r="H21" s="32" t="s">
        <v>49</v>
      </c>
      <c r="I21" s="52" t="s">
        <v>23</v>
      </c>
      <c r="J21" s="41">
        <v>1</v>
      </c>
      <c r="K21" s="40">
        <v>5</v>
      </c>
      <c r="L21" s="41">
        <v>5</v>
      </c>
      <c r="M21" s="32">
        <f t="shared" si="1"/>
        <v>36</v>
      </c>
      <c r="N21" s="92" t="str">
        <f>IF(M21&lt;31,"BAJO",IF(Matriz!M21&lt;61,"MEDIO","ALTO"))</f>
        <v>MEDIO</v>
      </c>
      <c r="O21" s="93"/>
      <c r="P21" s="96" t="s">
        <v>152</v>
      </c>
      <c r="Q21" s="97"/>
      <c r="R21" s="42" t="s">
        <v>153</v>
      </c>
      <c r="S21" s="21"/>
      <c r="T21" s="21"/>
      <c r="U21" s="21"/>
      <c r="V21" s="21"/>
      <c r="W21" s="21"/>
      <c r="X21" s="21"/>
    </row>
    <row r="22" spans="1:24" ht="58.5" customHeight="1" thickBot="1" x14ac:dyDescent="0.3">
      <c r="A22" s="69">
        <v>16</v>
      </c>
      <c r="B22" s="32" t="s">
        <v>57</v>
      </c>
      <c r="C22" s="32" t="s">
        <v>65</v>
      </c>
      <c r="D22" s="32" t="s">
        <v>133</v>
      </c>
      <c r="E22" s="32" t="s">
        <v>19</v>
      </c>
      <c r="F22" s="32" t="s">
        <v>55</v>
      </c>
      <c r="G22" s="32" t="s">
        <v>66</v>
      </c>
      <c r="H22" s="32" t="s">
        <v>131</v>
      </c>
      <c r="I22" s="36" t="s">
        <v>23</v>
      </c>
      <c r="J22" s="38">
        <v>1</v>
      </c>
      <c r="K22" s="36">
        <v>5</v>
      </c>
      <c r="L22" s="38">
        <v>5</v>
      </c>
      <c r="M22" s="32">
        <f t="shared" si="1"/>
        <v>36</v>
      </c>
      <c r="N22" s="92" t="str">
        <f>IF(M22&lt;31,"BAJO",IF(Matriz!M22&lt;61,"MEDIO","ALTO"))</f>
        <v>MEDIO</v>
      </c>
      <c r="O22" s="93"/>
      <c r="P22" s="98" t="s">
        <v>130</v>
      </c>
      <c r="Q22" s="99"/>
      <c r="R22" s="42" t="s">
        <v>139</v>
      </c>
      <c r="S22" s="21"/>
      <c r="T22" s="21"/>
      <c r="U22" s="21"/>
      <c r="V22" s="21"/>
      <c r="W22" s="21"/>
      <c r="X22" s="21"/>
    </row>
    <row r="23" spans="1:24" ht="48.75" thickBot="1" x14ac:dyDescent="0.3">
      <c r="A23" s="49">
        <v>17</v>
      </c>
      <c r="B23" s="32" t="s">
        <v>57</v>
      </c>
      <c r="C23" s="32" t="s">
        <v>65</v>
      </c>
      <c r="D23" s="32" t="s">
        <v>67</v>
      </c>
      <c r="E23" s="32" t="s">
        <v>19</v>
      </c>
      <c r="F23" s="32" t="s">
        <v>31</v>
      </c>
      <c r="G23" s="32" t="s">
        <v>68</v>
      </c>
      <c r="H23" s="32" t="s">
        <v>32</v>
      </c>
      <c r="I23" s="45" t="s">
        <v>23</v>
      </c>
      <c r="J23" s="46">
        <v>1</v>
      </c>
      <c r="K23" s="45">
        <v>1</v>
      </c>
      <c r="L23" s="46">
        <v>10</v>
      </c>
      <c r="M23" s="32">
        <f t="shared" si="1"/>
        <v>37</v>
      </c>
      <c r="N23" s="92" t="str">
        <f>IF(M23&lt;31,"BAJO",IF(Matriz!M23&lt;61,"MEDIO","ALTO"))</f>
        <v>MEDIO</v>
      </c>
      <c r="O23" s="93"/>
      <c r="P23" s="130" t="s">
        <v>130</v>
      </c>
      <c r="Q23" s="131"/>
      <c r="R23" s="42" t="s">
        <v>139</v>
      </c>
      <c r="S23" s="21"/>
      <c r="T23" s="21"/>
      <c r="U23" s="21"/>
      <c r="V23" s="21"/>
      <c r="W23" s="21"/>
      <c r="X23" s="21"/>
    </row>
    <row r="24" spans="1:24" ht="48.75" thickBot="1" x14ac:dyDescent="0.3">
      <c r="A24" s="69">
        <v>18</v>
      </c>
      <c r="B24" s="32" t="s">
        <v>57</v>
      </c>
      <c r="C24" s="32" t="s">
        <v>65</v>
      </c>
      <c r="D24" s="32" t="s">
        <v>67</v>
      </c>
      <c r="E24" s="32" t="s">
        <v>52</v>
      </c>
      <c r="F24" s="32" t="s">
        <v>60</v>
      </c>
      <c r="G24" s="32" t="s">
        <v>68</v>
      </c>
      <c r="H24" s="32" t="s">
        <v>32</v>
      </c>
      <c r="I24" s="36" t="s">
        <v>23</v>
      </c>
      <c r="J24" s="38">
        <v>1</v>
      </c>
      <c r="K24" s="36">
        <v>1</v>
      </c>
      <c r="L24" s="38">
        <v>5</v>
      </c>
      <c r="M24" s="32">
        <f t="shared" si="1"/>
        <v>22</v>
      </c>
      <c r="N24" s="92" t="str">
        <f>IF(M24&lt;31,"BAJO",IF(Matriz!M24&lt;61,"MEDIO","ALTO"))</f>
        <v>BAJO</v>
      </c>
      <c r="O24" s="93"/>
      <c r="P24" s="98" t="s">
        <v>69</v>
      </c>
      <c r="Q24" s="99"/>
      <c r="R24" s="42" t="s">
        <v>139</v>
      </c>
      <c r="S24" s="21"/>
      <c r="T24" s="21"/>
      <c r="U24" s="21"/>
      <c r="V24" s="21"/>
      <c r="W24" s="21"/>
      <c r="X24" s="21"/>
    </row>
    <row r="25" spans="1:24" ht="60.75" thickBot="1" x14ac:dyDescent="0.3">
      <c r="A25" s="69">
        <v>19</v>
      </c>
      <c r="B25" s="32" t="s">
        <v>57</v>
      </c>
      <c r="C25" s="32" t="s">
        <v>70</v>
      </c>
      <c r="D25" s="32" t="s">
        <v>71</v>
      </c>
      <c r="E25" s="32" t="s">
        <v>19</v>
      </c>
      <c r="F25" s="32" t="s">
        <v>24</v>
      </c>
      <c r="G25" s="32" t="s">
        <v>72</v>
      </c>
      <c r="H25" s="32" t="s">
        <v>129</v>
      </c>
      <c r="I25" s="40" t="s">
        <v>23</v>
      </c>
      <c r="J25" s="41">
        <v>1</v>
      </c>
      <c r="K25" s="40">
        <v>1</v>
      </c>
      <c r="L25" s="41">
        <v>1</v>
      </c>
      <c r="M25" s="32">
        <f t="shared" si="1"/>
        <v>10</v>
      </c>
      <c r="N25" s="128" t="str">
        <f>IF(M25&lt;31,"BAJO",IF(Matriz!M25&lt;61,"MEDIO","ALTO"))</f>
        <v>BAJO</v>
      </c>
      <c r="O25" s="129"/>
      <c r="P25" s="96" t="s">
        <v>130</v>
      </c>
      <c r="Q25" s="97"/>
      <c r="R25" s="42" t="s">
        <v>139</v>
      </c>
    </row>
    <row r="26" spans="1:24" ht="36.75" thickBot="1" x14ac:dyDescent="0.3">
      <c r="A26" s="49">
        <v>20</v>
      </c>
      <c r="B26" s="32" t="s">
        <v>73</v>
      </c>
      <c r="C26" s="32" t="s">
        <v>75</v>
      </c>
      <c r="D26" s="32" t="s">
        <v>154</v>
      </c>
      <c r="E26" s="32" t="s">
        <v>19</v>
      </c>
      <c r="F26" s="32" t="s">
        <v>41</v>
      </c>
      <c r="G26" s="32" t="s">
        <v>74</v>
      </c>
      <c r="H26" s="32" t="s">
        <v>25</v>
      </c>
      <c r="I26" s="36" t="s">
        <v>23</v>
      </c>
      <c r="J26" s="41">
        <v>5</v>
      </c>
      <c r="K26" s="40">
        <v>1</v>
      </c>
      <c r="L26" s="41">
        <v>1</v>
      </c>
      <c r="M26" s="32">
        <f t="shared" si="1"/>
        <v>24</v>
      </c>
      <c r="N26" s="92" t="str">
        <f>IF(M26&lt;31,"BAJO",IF(Matriz!M26&lt;61,"MEDIO","ALTO"))</f>
        <v>BAJO</v>
      </c>
      <c r="O26" s="93"/>
      <c r="P26" s="140" t="s">
        <v>138</v>
      </c>
      <c r="Q26" s="99"/>
      <c r="R26" s="42" t="s">
        <v>139</v>
      </c>
      <c r="S26" s="21"/>
      <c r="T26" s="21"/>
      <c r="U26" s="21"/>
      <c r="V26" s="21"/>
      <c r="W26" s="21"/>
      <c r="X26" s="21"/>
    </row>
    <row r="27" spans="1:24" ht="36.75" thickBot="1" x14ac:dyDescent="0.3">
      <c r="A27" s="69">
        <v>21</v>
      </c>
      <c r="B27" s="32" t="s">
        <v>73</v>
      </c>
      <c r="C27" s="32" t="s">
        <v>76</v>
      </c>
      <c r="D27" s="32" t="s">
        <v>77</v>
      </c>
      <c r="E27" s="32" t="s">
        <v>19</v>
      </c>
      <c r="F27" s="32" t="s">
        <v>41</v>
      </c>
      <c r="G27" s="32" t="s">
        <v>78</v>
      </c>
      <c r="H27" s="32" t="s">
        <v>79</v>
      </c>
      <c r="I27" s="40" t="s">
        <v>23</v>
      </c>
      <c r="J27" s="41">
        <v>1</v>
      </c>
      <c r="K27" s="40">
        <v>1</v>
      </c>
      <c r="L27" s="41">
        <v>1</v>
      </c>
      <c r="M27" s="32">
        <f t="shared" si="1"/>
        <v>10</v>
      </c>
      <c r="N27" s="92" t="str">
        <f>IF(M27&lt;31,"BAJO",IF(Matriz!M27&lt;61,"MEDIO","ALTO"))</f>
        <v>BAJO</v>
      </c>
      <c r="O27" s="93"/>
      <c r="P27" s="96" t="s">
        <v>130</v>
      </c>
      <c r="Q27" s="97"/>
      <c r="R27" s="42" t="s">
        <v>80</v>
      </c>
      <c r="S27" s="21"/>
      <c r="T27" s="21"/>
      <c r="U27" s="21"/>
      <c r="V27" s="21"/>
      <c r="W27" s="21"/>
      <c r="X27" s="21"/>
    </row>
    <row r="28" spans="1:24" ht="54.75" customHeight="1" thickBot="1" x14ac:dyDescent="0.3">
      <c r="A28" s="69">
        <v>22</v>
      </c>
      <c r="B28" s="32" t="s">
        <v>81</v>
      </c>
      <c r="C28" s="32" t="s">
        <v>82</v>
      </c>
      <c r="D28" s="32" t="s">
        <v>83</v>
      </c>
      <c r="E28" s="32" t="s">
        <v>52</v>
      </c>
      <c r="F28" s="32" t="s">
        <v>31</v>
      </c>
      <c r="G28" s="32" t="s">
        <v>64</v>
      </c>
      <c r="H28" s="32" t="s">
        <v>129</v>
      </c>
      <c r="I28" s="40" t="s">
        <v>23</v>
      </c>
      <c r="J28" s="41">
        <v>1</v>
      </c>
      <c r="K28" s="40">
        <v>1</v>
      </c>
      <c r="L28" s="41">
        <v>1</v>
      </c>
      <c r="M28" s="32">
        <f t="shared" si="1"/>
        <v>10</v>
      </c>
      <c r="N28" s="128" t="str">
        <f>IF(M28&lt;31,"BAJO",IF(Matriz!M28&lt;61,"MEDIO","ALTO"))</f>
        <v>BAJO</v>
      </c>
      <c r="O28" s="129"/>
      <c r="P28" s="96" t="s">
        <v>130</v>
      </c>
      <c r="Q28" s="97"/>
      <c r="R28" s="42" t="s">
        <v>139</v>
      </c>
    </row>
    <row r="29" spans="1:24" ht="54.75" customHeight="1" thickBot="1" x14ac:dyDescent="0.3">
      <c r="A29" s="49">
        <v>23</v>
      </c>
      <c r="B29" s="32" t="s">
        <v>167</v>
      </c>
      <c r="C29" s="32" t="s">
        <v>155</v>
      </c>
      <c r="D29" s="32" t="s">
        <v>156</v>
      </c>
      <c r="E29" s="32" t="s">
        <v>157</v>
      </c>
      <c r="F29" s="32" t="s">
        <v>31</v>
      </c>
      <c r="G29" s="32" t="s">
        <v>158</v>
      </c>
      <c r="H29" s="36" t="s">
        <v>32</v>
      </c>
      <c r="I29" s="40" t="s">
        <v>23</v>
      </c>
      <c r="J29" s="41">
        <v>1</v>
      </c>
      <c r="K29" s="40">
        <v>1</v>
      </c>
      <c r="L29" s="41">
        <v>1</v>
      </c>
      <c r="M29" s="32">
        <f t="shared" ref="M29" si="2">J29*3.5+K29*3.5+L29*3</f>
        <v>10</v>
      </c>
      <c r="N29" s="128" t="str">
        <f>IF(M29&lt;31,"BAJO",IF(Matriz!M29&lt;61,"MEDIO","ALTO"))</f>
        <v>BAJO</v>
      </c>
      <c r="O29" s="129"/>
      <c r="P29" s="96" t="s">
        <v>160</v>
      </c>
      <c r="Q29" s="97"/>
      <c r="R29" s="42" t="s">
        <v>159</v>
      </c>
    </row>
    <row r="30" spans="1:24" ht="43.5" customHeight="1" thickBot="1" x14ac:dyDescent="0.3">
      <c r="A30" s="69">
        <v>24</v>
      </c>
      <c r="B30" s="36" t="s">
        <v>81</v>
      </c>
      <c r="C30" s="36" t="s">
        <v>84</v>
      </c>
      <c r="D30" s="36" t="s">
        <v>85</v>
      </c>
      <c r="E30" s="36" t="s">
        <v>19</v>
      </c>
      <c r="F30" s="36" t="s">
        <v>124</v>
      </c>
      <c r="G30" s="36" t="s">
        <v>86</v>
      </c>
      <c r="H30" s="36" t="s">
        <v>25</v>
      </c>
      <c r="I30" s="52" t="s">
        <v>23</v>
      </c>
      <c r="J30" s="53">
        <v>1</v>
      </c>
      <c r="K30" s="52">
        <v>1</v>
      </c>
      <c r="L30" s="53">
        <v>1</v>
      </c>
      <c r="M30" s="36">
        <f t="shared" si="1"/>
        <v>10</v>
      </c>
      <c r="N30" s="134" t="str">
        <f>IF(M30&lt;31,"BAJO",IF(Matriz!M30&lt;61,"MEDIO","ALTO"))</f>
        <v>BAJO</v>
      </c>
      <c r="O30" s="135"/>
      <c r="P30" s="136" t="s">
        <v>132</v>
      </c>
      <c r="Q30" s="137"/>
      <c r="R30" s="42" t="s">
        <v>139</v>
      </c>
      <c r="S30" s="21"/>
      <c r="T30" s="21"/>
      <c r="U30" s="21"/>
      <c r="V30" s="21"/>
      <c r="W30" s="21"/>
      <c r="X30" s="21"/>
    </row>
    <row r="31" spans="1:24" x14ac:dyDescent="0.25">
      <c r="A31" s="50"/>
    </row>
    <row r="32" spans="1:24" x14ac:dyDescent="0.2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</row>
    <row r="33" spans="2:24" x14ac:dyDescent="0.2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</row>
    <row r="34" spans="2:24" x14ac:dyDescent="0.25"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x14ac:dyDescent="0.25"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</row>
    <row r="36" spans="2:24" x14ac:dyDescent="0.2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</row>
    <row r="37" spans="2:24" x14ac:dyDescent="0.25"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</row>
    <row r="38" spans="2:24" x14ac:dyDescent="0.2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</row>
    <row r="39" spans="2:24" x14ac:dyDescent="0.2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</row>
    <row r="40" spans="2:24" x14ac:dyDescent="0.25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</row>
    <row r="41" spans="2:24" x14ac:dyDescent="0.25"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</row>
    <row r="42" spans="2:24" x14ac:dyDescent="0.25"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</row>
    <row r="43" spans="2:24" x14ac:dyDescent="0.25"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</row>
    <row r="44" spans="2:24" x14ac:dyDescent="0.25"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</row>
    <row r="45" spans="2:24" x14ac:dyDescent="0.25">
      <c r="B45" s="21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</row>
    <row r="46" spans="2:24" x14ac:dyDescent="0.25"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</row>
    <row r="47" spans="2:24" x14ac:dyDescent="0.25"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</row>
    <row r="48" spans="2:24" x14ac:dyDescent="0.2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</row>
    <row r="49" spans="2:24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</row>
    <row r="50" spans="2:24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</row>
    <row r="51" spans="2:24" x14ac:dyDescent="0.2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</row>
    <row r="52" spans="2:24" x14ac:dyDescent="0.25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</row>
    <row r="53" spans="2:24" x14ac:dyDescent="0.25"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</row>
    <row r="54" spans="2:24" x14ac:dyDescent="0.25"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</row>
    <row r="55" spans="2:24" x14ac:dyDescent="0.25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</row>
    <row r="56" spans="2:24" x14ac:dyDescent="0.25"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</row>
    <row r="57" spans="2:24" x14ac:dyDescent="0.25"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</row>
    <row r="58" spans="2:24" x14ac:dyDescent="0.25"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</row>
    <row r="59" spans="2:24" x14ac:dyDescent="0.25"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</row>
    <row r="60" spans="2:24" x14ac:dyDescent="0.25"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</row>
    <row r="61" spans="2:24" x14ac:dyDescent="0.25"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</row>
    <row r="62" spans="2:24" x14ac:dyDescent="0.25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</row>
    <row r="63" spans="2:24" x14ac:dyDescent="0.25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</row>
    <row r="64" spans="2:24" x14ac:dyDescent="0.2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</row>
    <row r="65" spans="2:24" x14ac:dyDescent="0.2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</row>
    <row r="66" spans="2:24" x14ac:dyDescent="0.25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</row>
    <row r="67" spans="2:24" x14ac:dyDescent="0.25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</row>
    <row r="68" spans="2:24" x14ac:dyDescent="0.25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</row>
    <row r="69" spans="2:24" x14ac:dyDescent="0.25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</row>
    <row r="70" spans="2:24" x14ac:dyDescent="0.25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</row>
    <row r="71" spans="2:24" x14ac:dyDescent="0.25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</row>
    <row r="72" spans="2:24" x14ac:dyDescent="0.25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</row>
    <row r="73" spans="2:24" x14ac:dyDescent="0.25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</row>
    <row r="74" spans="2:24" x14ac:dyDescent="0.25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</row>
    <row r="75" spans="2:24" x14ac:dyDescent="0.25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</row>
    <row r="76" spans="2:24" x14ac:dyDescent="0.25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</row>
    <row r="77" spans="2:24" x14ac:dyDescent="0.25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</row>
    <row r="78" spans="2:24" x14ac:dyDescent="0.25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</row>
    <row r="79" spans="2:24" x14ac:dyDescent="0.25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</row>
    <row r="80" spans="2:24" x14ac:dyDescent="0.25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</row>
    <row r="81" spans="2:24" x14ac:dyDescent="0.25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</row>
    <row r="82" spans="2:24" x14ac:dyDescent="0.25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</row>
    <row r="83" spans="2:24" x14ac:dyDescent="0.25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</row>
    <row r="84" spans="2:24" x14ac:dyDescent="0.25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</row>
    <row r="85" spans="2:24" x14ac:dyDescent="0.25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</row>
    <row r="86" spans="2:24" x14ac:dyDescent="0.25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</row>
    <row r="87" spans="2:24" x14ac:dyDescent="0.25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</row>
    <row r="88" spans="2:24" x14ac:dyDescent="0.2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</row>
    <row r="89" spans="2:24" x14ac:dyDescent="0.25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</row>
    <row r="90" spans="2:24" x14ac:dyDescent="0.25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</row>
    <row r="91" spans="2:24" x14ac:dyDescent="0.25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</row>
    <row r="92" spans="2:24" x14ac:dyDescent="0.25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</row>
    <row r="93" spans="2:24" x14ac:dyDescent="0.25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</row>
    <row r="94" spans="2:24" x14ac:dyDescent="0.25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</row>
    <row r="95" spans="2:24" x14ac:dyDescent="0.25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</row>
    <row r="96" spans="2:24" x14ac:dyDescent="0.25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</row>
    <row r="97" spans="2:24" x14ac:dyDescent="0.25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</row>
    <row r="98" spans="2:24" x14ac:dyDescent="0.25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</row>
    <row r="99" spans="2:24" x14ac:dyDescent="0.25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</row>
    <row r="100" spans="2:24" x14ac:dyDescent="0.25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</row>
    <row r="101" spans="2:24" x14ac:dyDescent="0.25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</row>
    <row r="102" spans="2:24" x14ac:dyDescent="0.25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</row>
    <row r="103" spans="2:24" x14ac:dyDescent="0.25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</row>
    <row r="104" spans="2:24" x14ac:dyDescent="0.25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</row>
    <row r="105" spans="2:24" x14ac:dyDescent="0.25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</row>
    <row r="106" spans="2:24" x14ac:dyDescent="0.25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</row>
    <row r="107" spans="2:24" x14ac:dyDescent="0.25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</row>
    <row r="108" spans="2:24" x14ac:dyDescent="0.25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</row>
    <row r="109" spans="2:24" x14ac:dyDescent="0.25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</row>
    <row r="110" spans="2:24" x14ac:dyDescent="0.25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</row>
    <row r="111" spans="2:24" x14ac:dyDescent="0.25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</row>
    <row r="112" spans="2:24" x14ac:dyDescent="0.25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</row>
    <row r="113" spans="2:24" x14ac:dyDescent="0.25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</row>
    <row r="114" spans="2:24" x14ac:dyDescent="0.25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</row>
    <row r="115" spans="2:24" x14ac:dyDescent="0.25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</row>
    <row r="116" spans="2:24" x14ac:dyDescent="0.25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</row>
    <row r="117" spans="2:24" x14ac:dyDescent="0.25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</row>
    <row r="118" spans="2:24" x14ac:dyDescent="0.25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</row>
    <row r="119" spans="2:24" x14ac:dyDescent="0.25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</row>
    <row r="120" spans="2:24" x14ac:dyDescent="0.25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</row>
    <row r="121" spans="2:24" x14ac:dyDescent="0.25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</row>
    <row r="122" spans="2:24" x14ac:dyDescent="0.25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</row>
    <row r="123" spans="2:24" x14ac:dyDescent="0.25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</row>
    <row r="124" spans="2:24" x14ac:dyDescent="0.25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</row>
    <row r="125" spans="2:24" x14ac:dyDescent="0.25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</row>
    <row r="126" spans="2:24" x14ac:dyDescent="0.25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</row>
    <row r="127" spans="2:24" x14ac:dyDescent="0.25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</row>
    <row r="128" spans="2:24" x14ac:dyDescent="0.25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</row>
    <row r="129" spans="2:24" x14ac:dyDescent="0.25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</row>
    <row r="130" spans="2:24" x14ac:dyDescent="0.25">
      <c r="S130" s="21"/>
      <c r="T130" s="21"/>
      <c r="U130" s="21"/>
      <c r="V130" s="21"/>
      <c r="W130" s="21"/>
      <c r="X130" s="21"/>
    </row>
    <row r="131" spans="2:24" x14ac:dyDescent="0.25">
      <c r="S131" s="21"/>
      <c r="T131" s="21"/>
      <c r="U131" s="21"/>
      <c r="V131" s="21"/>
      <c r="W131" s="21"/>
      <c r="X131" s="21"/>
    </row>
    <row r="132" spans="2:24" x14ac:dyDescent="0.25">
      <c r="S132" s="21"/>
      <c r="T132" s="21"/>
      <c r="U132" s="21"/>
      <c r="V132" s="21"/>
      <c r="W132" s="21"/>
      <c r="X132" s="21"/>
    </row>
    <row r="133" spans="2:24" x14ac:dyDescent="0.25">
      <c r="S133" s="21"/>
      <c r="T133" s="21"/>
      <c r="U133" s="21"/>
      <c r="V133" s="21"/>
      <c r="W133" s="21"/>
      <c r="X133" s="21"/>
    </row>
    <row r="134" spans="2:24" x14ac:dyDescent="0.25">
      <c r="S134" s="21"/>
      <c r="T134" s="21"/>
      <c r="U134" s="21"/>
      <c r="V134" s="21"/>
      <c r="W134" s="21"/>
      <c r="X134" s="21"/>
    </row>
    <row r="135" spans="2:24" x14ac:dyDescent="0.25">
      <c r="S135" s="21"/>
      <c r="T135" s="21"/>
      <c r="U135" s="21"/>
      <c r="V135" s="21"/>
      <c r="W135" s="21"/>
      <c r="X135" s="21"/>
    </row>
    <row r="136" spans="2:24" x14ac:dyDescent="0.25">
      <c r="S136" s="21"/>
      <c r="T136" s="21"/>
      <c r="U136" s="21"/>
      <c r="V136" s="21"/>
      <c r="W136" s="21"/>
      <c r="X136" s="21"/>
    </row>
    <row r="137" spans="2:24" x14ac:dyDescent="0.25">
      <c r="S137" s="21"/>
      <c r="T137" s="21"/>
      <c r="U137" s="21"/>
      <c r="V137" s="21"/>
      <c r="W137" s="21"/>
      <c r="X137" s="21"/>
    </row>
    <row r="138" spans="2:24" x14ac:dyDescent="0.25">
      <c r="S138" s="21"/>
      <c r="T138" s="21"/>
      <c r="U138" s="21"/>
      <c r="V138" s="21"/>
      <c r="W138" s="21"/>
      <c r="X138" s="21"/>
    </row>
    <row r="139" spans="2:24" x14ac:dyDescent="0.25">
      <c r="S139" s="21"/>
      <c r="T139" s="21"/>
      <c r="U139" s="21"/>
      <c r="V139" s="21"/>
      <c r="W139" s="21"/>
      <c r="X139" s="21"/>
    </row>
  </sheetData>
  <autoFilter ref="A6:AG30" xr:uid="{00000000-0009-0000-0000-000000000000}">
    <filterColumn colId="13" showButton="0"/>
    <filterColumn colId="15" showButton="0"/>
  </autoFilter>
  <mergeCells count="62">
    <mergeCell ref="S9:S10"/>
    <mergeCell ref="N10:O10"/>
    <mergeCell ref="P10:Q10"/>
    <mergeCell ref="N27:O27"/>
    <mergeCell ref="P27:Q27"/>
    <mergeCell ref="N26:O26"/>
    <mergeCell ref="P26:Q26"/>
    <mergeCell ref="N17:O17"/>
    <mergeCell ref="P17:Q17"/>
    <mergeCell ref="N18:O18"/>
    <mergeCell ref="P18:Q18"/>
    <mergeCell ref="P15:Q15"/>
    <mergeCell ref="N16:O16"/>
    <mergeCell ref="P16:Q16"/>
    <mergeCell ref="N21:O21"/>
    <mergeCell ref="P21:Q21"/>
    <mergeCell ref="N19:O19"/>
    <mergeCell ref="P19:Q19"/>
    <mergeCell ref="N20:O20"/>
    <mergeCell ref="P20:Q20"/>
    <mergeCell ref="N30:O30"/>
    <mergeCell ref="P30:Q30"/>
    <mergeCell ref="N28:O28"/>
    <mergeCell ref="P28:Q28"/>
    <mergeCell ref="N29:O29"/>
    <mergeCell ref="P29:Q29"/>
    <mergeCell ref="N25:O25"/>
    <mergeCell ref="P25:Q25"/>
    <mergeCell ref="N24:O24"/>
    <mergeCell ref="P24:Q24"/>
    <mergeCell ref="N22:O22"/>
    <mergeCell ref="P22:Q22"/>
    <mergeCell ref="N23:O23"/>
    <mergeCell ref="P23:Q23"/>
    <mergeCell ref="N2:R2"/>
    <mergeCell ref="N3:R3"/>
    <mergeCell ref="P5:Q6"/>
    <mergeCell ref="N9:O9"/>
    <mergeCell ref="P9:Q9"/>
    <mergeCell ref="N8:O8"/>
    <mergeCell ref="P8:Q8"/>
    <mergeCell ref="E5:G5"/>
    <mergeCell ref="H5:I5"/>
    <mergeCell ref="J5:M5"/>
    <mergeCell ref="N5:O6"/>
    <mergeCell ref="N15:O15"/>
    <mergeCell ref="A2:C3"/>
    <mergeCell ref="A4:O4"/>
    <mergeCell ref="P4:R4"/>
    <mergeCell ref="D2:M3"/>
    <mergeCell ref="P14:Q14"/>
    <mergeCell ref="R5:R6"/>
    <mergeCell ref="N7:O7"/>
    <mergeCell ref="P7:Q7"/>
    <mergeCell ref="N11:O11"/>
    <mergeCell ref="P11:Q11"/>
    <mergeCell ref="N12:O12"/>
    <mergeCell ref="P12:Q12"/>
    <mergeCell ref="N13:O13"/>
    <mergeCell ref="P13:Q13"/>
    <mergeCell ref="N14:O14"/>
    <mergeCell ref="A5:D5"/>
  </mergeCells>
  <conditionalFormatting sqref="N7:O8 N30:O30 N11:O28">
    <cfRule type="beginsWith" dxfId="8" priority="42" stopIfTrue="1" operator="beginsWith" text="B">
      <formula>LEFT(N7,LEN("B"))="B"</formula>
    </cfRule>
    <cfRule type="beginsWith" dxfId="7" priority="43" stopIfTrue="1" operator="beginsWith" text="M">
      <formula>LEFT(N7,LEN("M"))="M"</formula>
    </cfRule>
    <cfRule type="beginsWith" dxfId="6" priority="44" stopIfTrue="1" operator="beginsWith" text="A">
      <formula>LEFT(N7,LEN("A"))="A"</formula>
    </cfRule>
  </conditionalFormatting>
  <conditionalFormatting sqref="N29:O29">
    <cfRule type="beginsWith" dxfId="5" priority="4" stopIfTrue="1" operator="beginsWith" text="B">
      <formula>LEFT(N29,LEN("B"))="B"</formula>
    </cfRule>
    <cfRule type="beginsWith" dxfId="4" priority="5" stopIfTrue="1" operator="beginsWith" text="M">
      <formula>LEFT(N29,LEN("M"))="M"</formula>
    </cfRule>
    <cfRule type="beginsWith" dxfId="3" priority="6" stopIfTrue="1" operator="beginsWith" text="A">
      <formula>LEFT(N29,LEN("A"))="A"</formula>
    </cfRule>
  </conditionalFormatting>
  <conditionalFormatting sqref="N9:O10">
    <cfRule type="beginsWith" dxfId="2" priority="1" stopIfTrue="1" operator="beginsWith" text="B">
      <formula>LEFT(N9,LEN("B"))="B"</formula>
    </cfRule>
    <cfRule type="beginsWith" dxfId="1" priority="2" stopIfTrue="1" operator="beginsWith" text="M">
      <formula>LEFT(N9,LEN("M"))="M"</formula>
    </cfRule>
    <cfRule type="beginsWith" dxfId="0" priority="3" stopIfTrue="1" operator="beginsWith" text="A">
      <formula>LEFT(N9,LEN("A"))="A"</formula>
    </cfRule>
  </conditionalFormatting>
  <dataValidations count="1">
    <dataValidation type="list" allowBlank="1" showInputMessage="1" showErrorMessage="1" sqref="J7:L30" xr:uid="{00000000-0002-0000-0000-000000000000}">
      <formula1>_xlnm.Criteria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"/>
  <sheetViews>
    <sheetView topLeftCell="A10" workbookViewId="0">
      <selection activeCell="C16" sqref="C16"/>
    </sheetView>
  </sheetViews>
  <sheetFormatPr baseColWidth="10" defaultRowHeight="15" x14ac:dyDescent="0.25"/>
  <cols>
    <col min="1" max="1" width="29.140625" customWidth="1"/>
    <col min="3" max="3" width="31.5703125" customWidth="1"/>
    <col min="7" max="7" width="37.42578125" customWidth="1"/>
    <col min="8" max="8" width="22.140625" customWidth="1"/>
  </cols>
  <sheetData>
    <row r="1" spans="1:9" ht="16.5" customHeight="1" thickBot="1" x14ac:dyDescent="0.3">
      <c r="G1" s="44"/>
      <c r="H1" s="44"/>
      <c r="I1" s="44"/>
    </row>
    <row r="2" spans="1:9" ht="15" customHeight="1" thickBot="1" x14ac:dyDescent="0.3">
      <c r="A2" s="161" t="s">
        <v>89</v>
      </c>
      <c r="B2" s="155">
        <v>10</v>
      </c>
      <c r="C2" s="2" t="s">
        <v>90</v>
      </c>
      <c r="F2" s="165" t="s">
        <v>118</v>
      </c>
      <c r="G2" s="166"/>
      <c r="H2" s="166"/>
      <c r="I2" s="167"/>
    </row>
    <row r="3" spans="1:9" x14ac:dyDescent="0.25">
      <c r="A3" s="162"/>
      <c r="B3" s="164"/>
      <c r="C3" s="3" t="s">
        <v>91</v>
      </c>
    </row>
    <row r="4" spans="1:9" ht="15.75" thickBot="1" x14ac:dyDescent="0.3">
      <c r="A4" s="162"/>
      <c r="B4" s="164"/>
      <c r="C4" s="3" t="s">
        <v>92</v>
      </c>
    </row>
    <row r="5" spans="1:9" x14ac:dyDescent="0.25">
      <c r="A5" s="162"/>
      <c r="B5" s="155">
        <v>5</v>
      </c>
      <c r="C5" s="5" t="s">
        <v>93</v>
      </c>
    </row>
    <row r="6" spans="1:9" ht="15.75" thickBot="1" x14ac:dyDescent="0.3">
      <c r="A6" s="162"/>
      <c r="B6" s="164"/>
      <c r="C6" s="6" t="s">
        <v>94</v>
      </c>
    </row>
    <row r="7" spans="1:9" ht="15.75" thickBot="1" x14ac:dyDescent="0.3">
      <c r="A7" s="162"/>
      <c r="B7" s="164"/>
      <c r="C7" s="6" t="s">
        <v>95</v>
      </c>
      <c r="G7" s="158" t="s">
        <v>109</v>
      </c>
      <c r="H7" s="159"/>
    </row>
    <row r="8" spans="1:9" ht="15.75" thickBot="1" x14ac:dyDescent="0.3">
      <c r="A8" s="162"/>
      <c r="B8" s="155">
        <v>1</v>
      </c>
      <c r="C8" s="5" t="s">
        <v>96</v>
      </c>
      <c r="G8" s="13" t="s">
        <v>110</v>
      </c>
      <c r="H8" s="14" t="s">
        <v>111</v>
      </c>
    </row>
    <row r="9" spans="1:9" ht="15.75" thickBot="1" x14ac:dyDescent="0.3">
      <c r="A9" s="162"/>
      <c r="B9" s="164"/>
      <c r="C9" s="6" t="s">
        <v>97</v>
      </c>
      <c r="G9" s="15" t="s">
        <v>112</v>
      </c>
      <c r="H9" s="16" t="s">
        <v>113</v>
      </c>
    </row>
    <row r="10" spans="1:9" ht="15.75" thickBot="1" x14ac:dyDescent="0.3">
      <c r="A10" s="163"/>
      <c r="B10" s="156"/>
      <c r="C10" s="7" t="s">
        <v>98</v>
      </c>
      <c r="G10" s="15" t="s">
        <v>114</v>
      </c>
      <c r="H10" s="17" t="s">
        <v>115</v>
      </c>
    </row>
    <row r="11" spans="1:9" ht="19.5" customHeight="1" thickBot="1" x14ac:dyDescent="0.3">
      <c r="G11" s="15" t="s">
        <v>116</v>
      </c>
      <c r="H11" s="18" t="s">
        <v>117</v>
      </c>
    </row>
    <row r="12" spans="1:9" ht="43.5" customHeight="1" x14ac:dyDescent="0.25">
      <c r="A12" s="160" t="s">
        <v>99</v>
      </c>
      <c r="B12" s="160"/>
      <c r="C12" s="160"/>
      <c r="D12" s="160"/>
      <c r="E12" s="160"/>
    </row>
    <row r="13" spans="1:9" ht="15.75" thickBot="1" x14ac:dyDescent="0.3"/>
    <row r="14" spans="1:9" ht="15.75" thickBot="1" x14ac:dyDescent="0.3">
      <c r="A14" s="152" t="s">
        <v>100</v>
      </c>
      <c r="B14" s="8">
        <v>10</v>
      </c>
      <c r="C14" s="9" t="s">
        <v>101</v>
      </c>
    </row>
    <row r="15" spans="1:9" ht="15.75" thickBot="1" x14ac:dyDescent="0.3">
      <c r="A15" s="153"/>
      <c r="B15" s="10">
        <v>5</v>
      </c>
      <c r="C15" s="4" t="s">
        <v>102</v>
      </c>
    </row>
    <row r="16" spans="1:9" ht="15.75" thickBot="1" x14ac:dyDescent="0.3">
      <c r="A16" s="154"/>
      <c r="B16" s="10">
        <v>1</v>
      </c>
      <c r="C16" s="4" t="s">
        <v>103</v>
      </c>
    </row>
    <row r="18" spans="1:5" ht="27" customHeight="1" x14ac:dyDescent="0.25">
      <c r="A18" s="151" t="s">
        <v>104</v>
      </c>
      <c r="B18" s="151"/>
      <c r="C18" s="151"/>
      <c r="D18" s="151"/>
      <c r="E18" s="151"/>
    </row>
    <row r="19" spans="1:5" ht="15.75" thickBot="1" x14ac:dyDescent="0.3"/>
    <row r="20" spans="1:5" ht="43.5" thickBot="1" x14ac:dyDescent="0.3">
      <c r="A20" s="152" t="s">
        <v>105</v>
      </c>
      <c r="B20" s="8">
        <v>10</v>
      </c>
      <c r="C20" s="11" t="s">
        <v>106</v>
      </c>
    </row>
    <row r="21" spans="1:5" ht="43.5" thickBot="1" x14ac:dyDescent="0.3">
      <c r="A21" s="153"/>
      <c r="B21" s="10">
        <v>5</v>
      </c>
      <c r="C21" s="12" t="s">
        <v>107</v>
      </c>
    </row>
    <row r="22" spans="1:5" ht="42.75" customHeight="1" x14ac:dyDescent="0.25">
      <c r="A22" s="153"/>
      <c r="B22" s="155">
        <v>1</v>
      </c>
      <c r="C22" s="19" t="s">
        <v>119</v>
      </c>
    </row>
    <row r="23" spans="1:5" ht="15.75" thickBot="1" x14ac:dyDescent="0.3">
      <c r="A23" s="154"/>
      <c r="B23" s="156"/>
      <c r="C23" s="20"/>
    </row>
    <row r="25" spans="1:5" ht="34.5" customHeight="1" x14ac:dyDescent="0.25">
      <c r="A25" s="157" t="s">
        <v>108</v>
      </c>
      <c r="B25" s="157"/>
      <c r="C25" s="157"/>
      <c r="D25" s="157"/>
      <c r="E25" s="157"/>
    </row>
  </sheetData>
  <mergeCells count="12">
    <mergeCell ref="A18:E18"/>
    <mergeCell ref="A20:A23"/>
    <mergeCell ref="B22:B23"/>
    <mergeCell ref="A25:E25"/>
    <mergeCell ref="G7:H7"/>
    <mergeCell ref="A12:E12"/>
    <mergeCell ref="A14:A16"/>
    <mergeCell ref="A2:A10"/>
    <mergeCell ref="B2:B4"/>
    <mergeCell ref="B5:B7"/>
    <mergeCell ref="B8:B10"/>
    <mergeCell ref="F2:I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Matriz</vt:lpstr>
      <vt:lpstr>Criterios</vt:lpstr>
      <vt:lpstr>Matriz!Criterios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jhon.morillo</dc:creator>
  <cp:lastModifiedBy>gloria.vallejo</cp:lastModifiedBy>
  <dcterms:created xsi:type="dcterms:W3CDTF">2013-10-03T15:19:12Z</dcterms:created>
  <dcterms:modified xsi:type="dcterms:W3CDTF">2023-02-23T01:35:55Z</dcterms:modified>
</cp:coreProperties>
</file>