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Mi unidad\CARMEN DRIVE\Requisitos STMA HSEQ\1 GESTION AMBIENTAL\AMBIENTAL\matriz de aspectos e impactos ambientales\Matriz de Aspectos e impactos\2024\"/>
    </mc:Choice>
  </mc:AlternateContent>
  <xr:revisionPtr revIDLastSave="0" documentId="13_ncr:1_{0B24CACB-B3BF-467C-88A8-5313290DA7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riz" sheetId="1" r:id="rId1"/>
    <sheet name="Criterios" sheetId="3" r:id="rId2"/>
  </sheets>
  <externalReferences>
    <externalReference r:id="rId3"/>
  </externalReferences>
  <definedNames>
    <definedName name="_xlnm._FilterDatabase" localSheetId="0" hidden="1">Matriz!$A$6:$AG$75</definedName>
    <definedName name="_xlnm.Criteria" localSheetId="0">Matriz!$AG$3:$AG$5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" i="1" l="1"/>
  <c r="N53" i="1"/>
  <c r="M53" i="1"/>
  <c r="M52" i="1"/>
  <c r="N52" i="1" s="1"/>
  <c r="M50" i="1"/>
  <c r="N50" i="1" s="1"/>
  <c r="M51" i="1"/>
  <c r="N51" i="1" s="1"/>
  <c r="M62" i="1"/>
  <c r="N62" i="1" s="1"/>
  <c r="M10" i="1"/>
  <c r="N10" i="1" s="1"/>
  <c r="M9" i="1"/>
  <c r="N9" i="1" s="1"/>
  <c r="N75" i="1" l="1"/>
  <c r="M74" i="1" l="1"/>
  <c r="N74" i="1" s="1"/>
  <c r="M7" i="1" l="1"/>
  <c r="N7" i="1" s="1"/>
  <c r="M8" i="1" l="1"/>
  <c r="N8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</calcChain>
</file>

<file path=xl/sharedStrings.xml><?xml version="1.0" encoding="utf-8"?>
<sst xmlns="http://schemas.openxmlformats.org/spreadsheetml/2006/main" count="745" uniqueCount="319">
  <si>
    <t>2. DESCRIPCIÓN DE LA ACTIVIDAD</t>
  </si>
  <si>
    <t>3. ASPECTO AMBIENTAL</t>
  </si>
  <si>
    <t>4. IMPACTO AMBIENTAL</t>
  </si>
  <si>
    <t>7.  IMPACTO AMBIENTAL</t>
  </si>
  <si>
    <t>10.1 CONTROL OPERACIONAL</t>
  </si>
  <si>
    <t>RESPONSABLE</t>
  </si>
  <si>
    <t>ÍTEM</t>
  </si>
  <si>
    <t>2.2 PROCESO</t>
  </si>
  <si>
    <t>2.3 ACTIVIDAD</t>
  </si>
  <si>
    <t>2.4 ENTRADAS/ QUE USA</t>
  </si>
  <si>
    <t>3.1 CONDICIÓN DE OPERACIÓN</t>
  </si>
  <si>
    <t>3.2 ASPECTO AMBIENTAL/ CAUSA</t>
  </si>
  <si>
    <t>3.3 SALIDAS/ QUE GENERA</t>
  </si>
  <si>
    <t>4.1 IMPACTO AMBIENTAL/ EFECTO</t>
  </si>
  <si>
    <t>POSITIVO O NEGATIVO</t>
  </si>
  <si>
    <t>7.1 Frecuencia</t>
  </si>
  <si>
    <t>7.2 Severidad</t>
  </si>
  <si>
    <t>7.3 Alcance</t>
  </si>
  <si>
    <t>7.4 TOTAL CRITERIO IMPACTO AMBIENTAL</t>
  </si>
  <si>
    <t>Todos</t>
  </si>
  <si>
    <t xml:space="preserve">Agua
Jabón
</t>
  </si>
  <si>
    <t>NORMAL</t>
  </si>
  <si>
    <t>Consumo de agua</t>
  </si>
  <si>
    <t>Aguas residuales</t>
  </si>
  <si>
    <t>Contaminación del recurso agua</t>
  </si>
  <si>
    <t>Negativo</t>
  </si>
  <si>
    <t>EQUIPO HSEQ</t>
  </si>
  <si>
    <t>Labores diarias incluye el uso de sanitarios y lavamanos</t>
  </si>
  <si>
    <t>Generación de residuos no aprovechables</t>
  </si>
  <si>
    <t>Sobrepresión del relleno sanitario</t>
  </si>
  <si>
    <t>Plan de gestión de residuos</t>
  </si>
  <si>
    <t>energía</t>
  </si>
  <si>
    <t>Consumo de energía</t>
  </si>
  <si>
    <t>Agotamiento del recurso</t>
  </si>
  <si>
    <t>Agotamiento de los recursos naturales</t>
  </si>
  <si>
    <t>Labores diarias incluye el uso de tubos fluorescentes para iluminación de los espacios</t>
  </si>
  <si>
    <t>Generación de residuos peligrosos o especiales</t>
  </si>
  <si>
    <t>Residuos peligrosos</t>
  </si>
  <si>
    <t>Contaminación del recurso suelo</t>
  </si>
  <si>
    <t>Equipos eléctricos y electrónicos</t>
  </si>
  <si>
    <t>Generación de RAEE´S</t>
  </si>
  <si>
    <t>Residuos de aparatos eléctricos y electrónicos - RAEE'S</t>
  </si>
  <si>
    <t>Impresión de documentos</t>
  </si>
  <si>
    <t>Toners y cartuchos de tinta</t>
  </si>
  <si>
    <t>Residuos peligrosos RESPEL</t>
  </si>
  <si>
    <t xml:space="preserve">Todos </t>
  </si>
  <si>
    <t>Papel</t>
  </si>
  <si>
    <t>Residuos de papel</t>
  </si>
  <si>
    <t>Generación de residuos reciclables</t>
  </si>
  <si>
    <t>Residuos orgánicos
material no reciclable</t>
  </si>
  <si>
    <t>Consumo de materiales reciclables</t>
  </si>
  <si>
    <t xml:space="preserve">plástico, metal, vidrio, papel, cartón e insumos de oficina </t>
  </si>
  <si>
    <t>residuos de plástico, metal, vidrio</t>
  </si>
  <si>
    <t>Labores diaria incluye el uso de Pilas y baterías</t>
  </si>
  <si>
    <t>pilas y baterías</t>
  </si>
  <si>
    <t>Residuos pilas</t>
  </si>
  <si>
    <t>Transporte de personas y equipos- transporte de residuos</t>
  </si>
  <si>
    <t>vehículos</t>
  </si>
  <si>
    <t>Emisiones</t>
  </si>
  <si>
    <t>Emisiones de Vehículos</t>
  </si>
  <si>
    <t>Contaminación al recurso aire</t>
  </si>
  <si>
    <t>Asistente administrativa compras</t>
  </si>
  <si>
    <t>Ejecución de labores diarias en el sitio de trabajo</t>
  </si>
  <si>
    <t xml:space="preserve">Teléfonos
Interacción de personas
</t>
  </si>
  <si>
    <t>Generación de ruido</t>
  </si>
  <si>
    <t>Ruido</t>
  </si>
  <si>
    <t>Contaminación auditiva</t>
  </si>
  <si>
    <t>Separación en la fuente (+)</t>
  </si>
  <si>
    <t>plástico, metal, vidrio, papel periódico, cartón</t>
  </si>
  <si>
    <t>Residuos reciclables</t>
  </si>
  <si>
    <t>Reducción de afectación al ambiente (+)</t>
  </si>
  <si>
    <t>Positivo</t>
  </si>
  <si>
    <t>Posible incendio por corto circuito, malas practicas o falta de mantenimiento de los equipos y red eléctrica.</t>
  </si>
  <si>
    <t>Conato de incendio</t>
  </si>
  <si>
    <t>EMERGENCIA</t>
  </si>
  <si>
    <t>Daño en la infraestructura</t>
  </si>
  <si>
    <t xml:space="preserve">Programa de Mantenimiento </t>
  </si>
  <si>
    <t>Generación de escombros</t>
  </si>
  <si>
    <t xml:space="preserve">Daño en la infraestructura </t>
  </si>
  <si>
    <t>Residuos y desechos</t>
  </si>
  <si>
    <t>Gestión de recursos fisicos</t>
  </si>
  <si>
    <t>Actividades diarias que implican el desplazamiento en vehículos.</t>
  </si>
  <si>
    <t>Combustible</t>
  </si>
  <si>
    <t>Consumo de combustibles o lubricantes</t>
  </si>
  <si>
    <t>Combustible y aceite</t>
  </si>
  <si>
    <t>Potenciales fugas y derrames al suelo</t>
  </si>
  <si>
    <t>Derrame de combustible</t>
  </si>
  <si>
    <t xml:space="preserve">Plan de emergencia y contingencia </t>
  </si>
  <si>
    <t>Actividades de movilización de vehículos</t>
  </si>
  <si>
    <t>Ruido de sirenas y pitos</t>
  </si>
  <si>
    <t>Fomento de buenas practicas individuales</t>
  </si>
  <si>
    <t xml:space="preserve">Actividades de fumigación para el control de plagas y vectores </t>
  </si>
  <si>
    <t xml:space="preserve">Plaguicidas </t>
  </si>
  <si>
    <t>Consumo productos químicos</t>
  </si>
  <si>
    <t>Residuos especiales</t>
  </si>
  <si>
    <t>Daños a la flora y/o fauna</t>
  </si>
  <si>
    <t>Procedimiento para provedores y compras</t>
  </si>
  <si>
    <t>Uso de planta eléctrica para soportar la operación en caso de suspensión del servicio de energía</t>
  </si>
  <si>
    <t>ANORMAL</t>
  </si>
  <si>
    <t>Emisiones de gases</t>
  </si>
  <si>
    <t>Derrame de combustible o aceite</t>
  </si>
  <si>
    <t xml:space="preserve">Plan de mantenimiento/ Plan de emergencia y contingencia </t>
  </si>
  <si>
    <t>Jefe de Mantenimiento y Equipo HSEQ</t>
  </si>
  <si>
    <t>Cambio de llantas de vehículos.</t>
  </si>
  <si>
    <t>Llantas gastadas</t>
  </si>
  <si>
    <t>Equipo HSEQ  y Compras</t>
  </si>
  <si>
    <t>Cambio de aceite de Vehículos</t>
  </si>
  <si>
    <t>Aceite lubricante para motor</t>
  </si>
  <si>
    <t>Aceite usado</t>
  </si>
  <si>
    <t xml:space="preserve">Cambio de baterías de vehículos </t>
  </si>
  <si>
    <t>Baterías de Vehículos</t>
  </si>
  <si>
    <t>Residuos especiales Baterías</t>
  </si>
  <si>
    <t>Actividades de mantenimiento preventivo y correctivo de vehículos.</t>
  </si>
  <si>
    <t>Repuestos</t>
  </si>
  <si>
    <t>Residuos de partes dañadas de vehículos.</t>
  </si>
  <si>
    <t>Actividades de mantenimiento  de vehículos.</t>
  </si>
  <si>
    <t>Lavado de vehículos</t>
  </si>
  <si>
    <t>Agua residual</t>
  </si>
  <si>
    <t>Actividades de mantenimiento preventivo y correctivo a instalaciones físicas.</t>
  </si>
  <si>
    <t>Residuos de escombros.</t>
  </si>
  <si>
    <t xml:space="preserve">Equipo HSEQ </t>
  </si>
  <si>
    <t>Pintura.</t>
  </si>
  <si>
    <t>Residuos de pintura</t>
  </si>
  <si>
    <t>Plan de emergencia y contingencias</t>
  </si>
  <si>
    <t>Cambio de baterías de UPS's</t>
  </si>
  <si>
    <t>Baterías para UPS</t>
  </si>
  <si>
    <t xml:space="preserve">Mantenimiento a sistemas de aire Acondicionado </t>
  </si>
  <si>
    <t>Gas refrigerante</t>
  </si>
  <si>
    <t>Residuos Peligrosos
Refrigerante.</t>
  </si>
  <si>
    <t>Emisiones de gas
Refrigerante.</t>
  </si>
  <si>
    <t>Repuestos para Sistema de aire acondicionado</t>
  </si>
  <si>
    <t>Filtros de aire usados.</t>
  </si>
  <si>
    <t>Cambio de divisiones modulares y mobiliario de oficina.</t>
  </si>
  <si>
    <t xml:space="preserve">Muebles dañados o en desuso </t>
  </si>
  <si>
    <t>Residuos de madera, metal y otras estructuras</t>
  </si>
  <si>
    <t>Mantenimiento equipo de pruebas y medición</t>
  </si>
  <si>
    <t>Wipes, aerosoles y baterias</t>
  </si>
  <si>
    <t>Residuos Peligrosos</t>
  </si>
  <si>
    <t xml:space="preserve">Reposición de herramientas </t>
  </si>
  <si>
    <t>destornilladores, Pinzas, brocas, etc.</t>
  </si>
  <si>
    <t>Residuos  de plástico y metal</t>
  </si>
  <si>
    <t>Aseo, limpieza y mantenimiento de instalaciones</t>
  </si>
  <si>
    <t>Productos para limpieza con agentes oxidantes y/o desinfectantes</t>
  </si>
  <si>
    <t>Vertimientos</t>
  </si>
  <si>
    <t>Residuos tóxicos</t>
  </si>
  <si>
    <t>Prestación de Servicios</t>
  </si>
  <si>
    <t xml:space="preserve">Ingreso de equipos nuevos </t>
  </si>
  <si>
    <t>Equipos nuevos en sus empaques</t>
  </si>
  <si>
    <t>Materiales de empaque y embalaje</t>
  </si>
  <si>
    <t>Mantenimiento y pruebas a equipos en las instalacones del cliente</t>
  </si>
  <si>
    <t>Cambio de cascos dielectricos</t>
  </si>
  <si>
    <t>Plástico</t>
  </si>
  <si>
    <t>residuo plastico</t>
  </si>
  <si>
    <t>Suministro de Dotacion y EPP</t>
  </si>
  <si>
    <t xml:space="preserve">Tela,cuero,plastico, carnaza </t>
  </si>
  <si>
    <t>Diseño y emisión de material divulgativo</t>
  </si>
  <si>
    <t>Residuos no aprovechables</t>
  </si>
  <si>
    <t xml:space="preserve">tapaoidos, guantes </t>
  </si>
  <si>
    <t xml:space="preserve">Hilo,caucho,carnaza, silicona </t>
  </si>
  <si>
    <t>Labores que incluye el consumo de materiales reciclables</t>
  </si>
  <si>
    <t xml:space="preserve">Plástico, metal, periodico, cartón  </t>
  </si>
  <si>
    <t>Hidratación durante el trabajo de campo</t>
  </si>
  <si>
    <t xml:space="preserve">Plástico </t>
  </si>
  <si>
    <t>residuos de plástico</t>
  </si>
  <si>
    <t>Contaminación del ambiente</t>
  </si>
  <si>
    <t>Ing. Responsable del proyecto</t>
  </si>
  <si>
    <t>Embalaje de equipos de trabajo</t>
  </si>
  <si>
    <t>zunchos plásticos, cartón con cinta autoadhesiva</t>
  </si>
  <si>
    <t>Aux. de Ingeniería</t>
  </si>
  <si>
    <t>Gestión de Información</t>
  </si>
  <si>
    <t>Mantenimiento a Computadores Portátiles</t>
  </si>
  <si>
    <t>Baterías para portátiles</t>
  </si>
  <si>
    <t>Cambio de pasta de argolla para documentos</t>
  </si>
  <si>
    <t xml:space="preserve">carpetas y Az </t>
  </si>
  <si>
    <t>Labores que incluyen archivos magneticos</t>
  </si>
  <si>
    <t>CD, DVD</t>
  </si>
  <si>
    <t xml:space="preserve">Residuos  de plástico </t>
  </si>
  <si>
    <t>Eliminación Documental</t>
  </si>
  <si>
    <t>Documentos y archivos físicos.</t>
  </si>
  <si>
    <t>residuos de papel</t>
  </si>
  <si>
    <t>Mercadeo</t>
  </si>
  <si>
    <t>Diseño y emisión de material para divulgación</t>
  </si>
  <si>
    <t>Cartón,  metal  y  material sobrante de eventos.</t>
  </si>
  <si>
    <t>Gestión de compras</t>
  </si>
  <si>
    <t xml:space="preserve">Recibo de suministro  </t>
  </si>
  <si>
    <t>icopor y espuma</t>
  </si>
  <si>
    <t>residuos y desechos</t>
  </si>
  <si>
    <t>Asistente admo. Compras</t>
  </si>
  <si>
    <t>plástico,  papel, cartón</t>
  </si>
  <si>
    <t>residuos de plástico, papel cartón</t>
  </si>
  <si>
    <t>1. IDENTIFICACIÓN DE ASPECTOS E IMPACTOS AMBIENTALES</t>
  </si>
  <si>
    <t>10. GESTIÓN AMBIENTAL</t>
  </si>
  <si>
    <t>Frecuencia/Volumen- masa generado</t>
  </si>
  <si>
    <t>Diariamente/Semanalmente</t>
  </si>
  <si>
    <t>&gt;= 101 m3/mes</t>
  </si>
  <si>
    <t>&gt;= 1.000 Kg/mes</t>
  </si>
  <si>
    <t>Mensual/Bimensual/Trimestral</t>
  </si>
  <si>
    <t>41 a 100 m3/mes</t>
  </si>
  <si>
    <t>101 a 999 kg/mes</t>
  </si>
  <si>
    <t>Semestral/Anual</t>
  </si>
  <si>
    <t>1 a 40 m3/mes</t>
  </si>
  <si>
    <t>1 a 100 kg/mes</t>
  </si>
  <si>
    <r>
      <t>Criterio de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Frecuencia</t>
    </r>
    <r>
      <rPr>
        <sz val="11"/>
        <color theme="1"/>
        <rFont val="Arial"/>
        <family val="2"/>
      </rPr>
      <t xml:space="preserve">: Hace referencia a las ocasiones en las que se puede llegar a presentar el impacto o al volumen o masa de material que se genera en GERS. Los criterios de masa se tomaron del decreto 4741 de 2005 artículo 28, Registro de generadores </t>
    </r>
  </si>
  <si>
    <t>Severidad</t>
  </si>
  <si>
    <t>Cambio drástico</t>
  </si>
  <si>
    <t>Cambio moderado</t>
  </si>
  <si>
    <t>Cambio pequeño</t>
  </si>
  <si>
    <r>
      <t>Criterio de Severidad</t>
    </r>
    <r>
      <rPr>
        <sz val="11"/>
        <color theme="1"/>
        <rFont val="Arial"/>
        <family val="2"/>
      </rPr>
      <t>: Describe el tipo de cambio sobre el recurso natural, generado por el impacto ambiental.</t>
    </r>
  </si>
  <si>
    <t>Alcance</t>
  </si>
  <si>
    <t>Extenso (El impacto tiene efecto o es tratado fuera de los límites de la organización)</t>
  </si>
  <si>
    <t>Local (El impacto no rebasa los límites o es tratado dentro de la organización)</t>
  </si>
  <si>
    <r>
      <t>Criterio de Alcance</t>
    </r>
    <r>
      <rPr>
        <sz val="11"/>
        <color theme="1"/>
        <rFont val="Arial"/>
        <family val="2"/>
      </rPr>
      <t>: Hace referencia al área de influencia que puede verse afectada por el impacto ambiental generado</t>
    </r>
  </si>
  <si>
    <t>Nivel de significación</t>
  </si>
  <si>
    <t>Nivel</t>
  </si>
  <si>
    <t>Calificación</t>
  </si>
  <si>
    <t xml:space="preserve">Aspecto ambiental bajo </t>
  </si>
  <si>
    <t>0 A 30 Puntos</t>
  </si>
  <si>
    <t xml:space="preserve">Aspecto ambiental medio o moderado </t>
  </si>
  <si>
    <t>31 A 60 Puntos</t>
  </si>
  <si>
    <t>Aspecto ambiental alto</t>
  </si>
  <si>
    <t>61 A 100 Puntos</t>
  </si>
  <si>
    <t>FORMULA</t>
  </si>
  <si>
    <t>Puntual (El impacto tiene efecto en un espacio reducido dentro de la (organización)</t>
  </si>
  <si>
    <t>Mantenimiento de una parte de la avenida 66</t>
  </si>
  <si>
    <t>Residuos organicos</t>
  </si>
  <si>
    <t>Labores diarias que incluyen el consumo de materiales de oficina</t>
  </si>
  <si>
    <t xml:space="preserve">Lapiceros
Clips
 Ganchos, metálicos de cosedora,
 Ganchos plásticos y metálicos de folders
</t>
  </si>
  <si>
    <t xml:space="preserve">Labores diarias: servicio de cafetería y limpieza de instalaciones </t>
  </si>
  <si>
    <t xml:space="preserve">Labores diarias que incluyen el consumo de alimentos </t>
  </si>
  <si>
    <t>Papel Higiénico,toallas higienicas, tampones</t>
  </si>
  <si>
    <t>de vasos de plástico, platos, servilletas,empaques de icopor vasos, desechables</t>
  </si>
  <si>
    <t xml:space="preserve">Generación de residuos peligrosos </t>
  </si>
  <si>
    <t>Residuos ordinarios</t>
  </si>
  <si>
    <t xml:space="preserve">Wipes, aerosoloes, limpiador de contacto </t>
  </si>
  <si>
    <t>Mantenimiento de equipos</t>
  </si>
  <si>
    <t>Herramientas en mal estado</t>
  </si>
  <si>
    <t>Chatarra</t>
  </si>
  <si>
    <t>Aux. de Ingeniería Equipo HSEQ</t>
  </si>
  <si>
    <t>Comercialización de equipos</t>
  </si>
  <si>
    <t>RG 051 - 01</t>
  </si>
  <si>
    <t>Equipos eléctricos y electronicos</t>
  </si>
  <si>
    <t>Labores diarias incluye el uso de energia</t>
  </si>
  <si>
    <t>Labores que incluye el uso de sanitarios y lavamanos</t>
  </si>
  <si>
    <t>Luminaria</t>
  </si>
  <si>
    <t>Labores diarias que incluyen el uso del parqueadero</t>
  </si>
  <si>
    <t>Fugas y derrames al suelo</t>
  </si>
  <si>
    <t xml:space="preserve"> plan de  Gestión Integral de Residuos (PGIR)                                                 </t>
  </si>
  <si>
    <t>Posible incendio por corto circuito malas prácticas o falta de mantenimiento de los equipos y red eléctrica.</t>
  </si>
  <si>
    <t>Procedimiento para provedores y compras/ PGIR</t>
  </si>
  <si>
    <t>Sobrepresión del relleno sanitario y/o disposición final por otro medio</t>
  </si>
  <si>
    <t xml:space="preserve"> plan de  Gestión Integral de Residuos (PGIR)</t>
  </si>
  <si>
    <t>Sobrepresión del relleno sanitario/escombreras autorizadas</t>
  </si>
  <si>
    <t>Sobrepresión del relleno sanitario , disposición con gestores ambientales</t>
  </si>
  <si>
    <t>Mínimo  Impacto en la flora y fauna</t>
  </si>
  <si>
    <t xml:space="preserve"> plan de  Gestión Integral de Residuos (PGIR) </t>
  </si>
  <si>
    <t xml:space="preserve"> plan de  Gestión Integral de Residuos (PGIR)
</t>
  </si>
  <si>
    <t>Papel, Material plastificados,  y material sobrante de eventos.</t>
  </si>
  <si>
    <t>Generaci{on de residuos aprovechables</t>
  </si>
  <si>
    <t xml:space="preserve"> plan de  Gestión Integral de Residuos (PGIR), servicio postconsumo</t>
  </si>
  <si>
    <t>Actividades de mantenimiento preventivo y correctivo, adecuaciones fisicas.</t>
  </si>
  <si>
    <t>Generación de residuos de lavado</t>
  </si>
  <si>
    <t xml:space="preserve">Pintura </t>
  </si>
  <si>
    <t>Residuops de pintura acuosa</t>
  </si>
  <si>
    <t>Materiales de construcción y plomería (escombros)</t>
  </si>
  <si>
    <t>9. SIGNIFICANCIA TOTAL DEL ASPECTO Y DETERMINACION DEL RIESGO</t>
  </si>
  <si>
    <t xml:space="preserve"> plan de  Gestión Integral de Residuos (PGIR)          
Actividades de ahorro de acuerdo a solicitud del gobierno para la reducción del consumo de energía                                       </t>
  </si>
  <si>
    <t xml:space="preserve">Programa de mantenimiento/PGIR        </t>
  </si>
  <si>
    <t>Labores diarias incluye el uso de energía para iluminación, computadores, UPS, plotter, servidores, impresoras, fotocopiadoras, scanner, video beam, hervidora eléctrica, nevera, aires acondicionados y horno microondas</t>
  </si>
  <si>
    <t xml:space="preserve">Tubos fluorescentes </t>
  </si>
  <si>
    <t>Uso de computadores, UPS,  impresoras, fotocopiadoras,  scanner, video beam, horno microondas, balastos, radios móviles, teléfonos fijos y móviles, accesorios de computadores</t>
  </si>
  <si>
    <t>Consumo de materiales y generación de residuos</t>
  </si>
  <si>
    <t>Mediciónes de ruido 
Control de riesgo por audiometria al personal expuesto</t>
  </si>
  <si>
    <t>Programa de Mantenimiento 
análisis de vulnerabilidad Plan de emergencias)</t>
  </si>
  <si>
    <t xml:space="preserve"> plan de  Gestión Integral de Residuos (PGIR)
maantenimiento de vehiculos</t>
  </si>
  <si>
    <t xml:space="preserve"> programa de mantenimiento</t>
  </si>
  <si>
    <t>Asistente administrativa</t>
  </si>
  <si>
    <t>Compras</t>
  </si>
  <si>
    <t xml:space="preserve"> plan de  Gestión Integral de Residuos (PGIR) / atencion de incidentes</t>
  </si>
  <si>
    <t xml:space="preserve">Agua
, cal
</t>
  </si>
  <si>
    <t>Venta de equipos (Posconsumo)</t>
  </si>
  <si>
    <t>RAEE</t>
  </si>
  <si>
    <t>POSCONSUMO</t>
  </si>
  <si>
    <t xml:space="preserve"> plan de  Gestión Integral de Residuos (PGIR)
Acta de entrega del equipo al cliente</t>
  </si>
  <si>
    <t>EQUIPO HSEQ-  Personal Smart Greeds</t>
  </si>
  <si>
    <t>Propios de la empresa</t>
  </si>
  <si>
    <t>Residuo biosanitario</t>
  </si>
  <si>
    <t>Generacion de residuos no aprovechables</t>
  </si>
  <si>
    <t>Contaminación al ambiente</t>
  </si>
  <si>
    <t>Plan de gestión residuos peligrosos</t>
  </si>
  <si>
    <t>labores de campo empresas clientes</t>
  </si>
  <si>
    <t>Plan de gestión residuos peligrosos si se atiende casos positivos</t>
  </si>
  <si>
    <t>Procedimiento para provedores y compras. Disposicion por el proveedor del servicio</t>
  </si>
  <si>
    <t>Equipos</t>
  </si>
  <si>
    <t xml:space="preserve">Programa de uso eficiente de agua
Campañas de ahorro por cambio climatico
Consumo con cumplimiento del indicador planteado </t>
  </si>
  <si>
    <t xml:space="preserve">Programa de uso eficiente de energia
Cambios de sistemas de enfriamiento
Actividades de ahorro de acuerdo a solicitud del gobierno para la reducción del consumo de energía. Consumos altos en el año a pesar de estar dentro de los limites se debe continuar con campañas </t>
  </si>
  <si>
    <t>MATRIZ DE ASPECTOS E IMPACTOS AMBIENTALES CALI</t>
  </si>
  <si>
    <t>Rev 13: Enero 5 de 2024</t>
  </si>
  <si>
    <t xml:space="preserve"> plan de  Gestión Integral de Residuos (PGIR)
Entrega gestor ambiental                                                  </t>
  </si>
  <si>
    <t xml:space="preserve"> plan de  Gestión Integral de Residuos (PGIR)   
Entrega gestor ambiental                                               </t>
  </si>
  <si>
    <t xml:space="preserve"> plan de  Gestión Integral de Residuos (PGIR)
Entrega gestor ambiental </t>
  </si>
  <si>
    <t xml:space="preserve"> plan de  Gestión Integral de Residuos (PGIR)
Entrega a gestor ambiental 
</t>
  </si>
  <si>
    <t>Actividades de construccón o correctivo a instalaciones físicas.</t>
  </si>
  <si>
    <t>Actividades de construcción  o mantenimiento preventivo y correctivo a instalaciones físicas.</t>
  </si>
  <si>
    <t xml:space="preserve">Materiales residuos de remodelación, construcción o mantenimiento de construcción </t>
  </si>
  <si>
    <t xml:space="preserve">Generación de residuos </t>
  </si>
  <si>
    <t>Residuos de tejas de eternit (asbesto)</t>
  </si>
  <si>
    <t>Frescasa (fibra de vidrio)</t>
  </si>
  <si>
    <t>presión sobre el relleno y como impacto puede ser cambio de uso de suelo o conflicto con la comunidads</t>
  </si>
  <si>
    <t xml:space="preserve">Manejo del residuo por empresas que tengan las licencias y permisos </t>
  </si>
  <si>
    <t xml:space="preserve">Gestión Integral </t>
  </si>
  <si>
    <t xml:space="preserve">Ejecución de labores de remodelación, construcción y/o mantenimiento </t>
  </si>
  <si>
    <t xml:space="preserve">Generación de ruido por uso de maquinas, taladros, etc
</t>
  </si>
  <si>
    <t xml:space="preserve">Generación de material particulado 
</t>
  </si>
  <si>
    <t>Generación material particulado (polvo)</t>
  </si>
  <si>
    <t>Material particulado</t>
  </si>
  <si>
    <t xml:space="preserve">Contaminación de la caliad del aire </t>
  </si>
  <si>
    <t xml:space="preserve">
Control de riesgo por uso adecuado de EPP, filtro adecuado , tapabocas 
Pausas de los trabajadores </t>
  </si>
  <si>
    <t xml:space="preserve">Uso de EPP adecuado para la labor 
Manejo del residuo por empresas que tengan las licencias y permisos </t>
  </si>
  <si>
    <t xml:space="preserve">Uso de EPP adecuado para la labor 
Control de riesgo por uso adecuado de EPP
Pausas de los trabajadores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</si>
</sst>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$&quot;\ * #,##0.00_);_(&quot;$&quot;\ * \(#,##0.0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3" xfId="0" applyBorder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6" fillId="16" borderId="16" xfId="0" applyFont="1" applyFill="1" applyBorder="1" applyAlignment="1">
      <alignment horizontal="center" vertical="center"/>
    </xf>
    <xf numFmtId="0" fontId="6" fillId="16" borderId="21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17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0" fillId="18" borderId="0" xfId="0" applyFill="1"/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textRotation="90" wrapText="1"/>
    </xf>
    <xf numFmtId="0" fontId="4" fillId="5" borderId="9" xfId="0" applyFont="1" applyFill="1" applyBorder="1" applyAlignment="1">
      <alignment horizontal="center" vertical="center" textRotation="90" wrapText="1"/>
    </xf>
    <xf numFmtId="0" fontId="4" fillId="5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10" borderId="34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5" fillId="12" borderId="34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 wrapText="1"/>
    </xf>
    <xf numFmtId="0" fontId="5" fillId="13" borderId="18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11" borderId="4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12" fillId="11" borderId="39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2" fillId="11" borderId="40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1" borderId="41" xfId="0" applyFont="1" applyFill="1" applyBorder="1" applyAlignment="1">
      <alignment horizontal="center" wrapText="1"/>
    </xf>
    <xf numFmtId="0" fontId="12" fillId="11" borderId="27" xfId="0" applyFont="1" applyFill="1" applyBorder="1" applyAlignment="1">
      <alignment horizontal="center" wrapText="1"/>
    </xf>
    <xf numFmtId="0" fontId="12" fillId="11" borderId="17" xfId="0" applyFont="1" applyFill="1" applyBorder="1" applyAlignment="1">
      <alignment horizontal="center" vertical="center"/>
    </xf>
    <xf numFmtId="0" fontId="0" fillId="18" borderId="38" xfId="0" applyFill="1" applyBorder="1" applyAlignment="1">
      <alignment horizontal="center" vertical="center"/>
    </xf>
    <xf numFmtId="0" fontId="0" fillId="18" borderId="26" xfId="0" applyFill="1" applyBorder="1" applyAlignment="1">
      <alignment horizontal="center" vertical="center"/>
    </xf>
    <xf numFmtId="0" fontId="5" fillId="10" borderId="42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18" borderId="1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0" xfId="0" applyFont="1" applyFill="1" applyAlignment="1">
      <alignment horizontal="center" vertical="center" wrapText="1"/>
    </xf>
    <xf numFmtId="0" fontId="5" fillId="18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11" borderId="42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 wrapText="1"/>
    </xf>
    <xf numFmtId="0" fontId="0" fillId="18" borderId="0" xfId="0" applyFill="1" applyAlignment="1">
      <alignment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64" fontId="5" fillId="8" borderId="31" xfId="0" applyNumberFormat="1" applyFont="1" applyFill="1" applyBorder="1" applyAlignment="1">
      <alignment horizontal="center" vertical="center" wrapText="1"/>
    </xf>
    <xf numFmtId="164" fontId="5" fillId="8" borderId="32" xfId="0" applyNumberFormat="1" applyFont="1" applyFill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center" vertical="center" wrapText="1"/>
    </xf>
    <xf numFmtId="164" fontId="5" fillId="8" borderId="13" xfId="0" applyNumberFormat="1" applyFont="1" applyFill="1" applyBorder="1" applyAlignment="1">
      <alignment horizontal="center" vertical="center" wrapText="1"/>
    </xf>
    <xf numFmtId="164" fontId="5" fillId="8" borderId="28" xfId="0" applyNumberFormat="1" applyFont="1" applyFill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1" fontId="5" fillId="0" borderId="37" xfId="0" applyNumberFormat="1" applyFont="1" applyBorder="1" applyAlignment="1">
      <alignment horizontal="center" vertical="center" wrapText="1"/>
    </xf>
    <xf numFmtId="165" fontId="4" fillId="15" borderId="11" xfId="1" applyFont="1" applyFill="1" applyBorder="1" applyAlignment="1">
      <alignment horizontal="center" vertical="center" wrapText="1"/>
    </xf>
    <xf numFmtId="165" fontId="4" fillId="15" borderId="12" xfId="1" applyFont="1" applyFill="1" applyBorder="1" applyAlignment="1">
      <alignment horizontal="center" vertical="center" wrapText="1"/>
    </xf>
    <xf numFmtId="165" fontId="4" fillId="15" borderId="13" xfId="1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1" fontId="5" fillId="0" borderId="36" xfId="0" applyNumberFormat="1" applyFont="1" applyBorder="1" applyAlignment="1">
      <alignment horizontal="center" vertical="center" wrapText="1"/>
    </xf>
    <xf numFmtId="1" fontId="5" fillId="0" borderId="33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64" fontId="5" fillId="8" borderId="45" xfId="0" applyNumberFormat="1" applyFont="1" applyFill="1" applyBorder="1" applyAlignment="1">
      <alignment horizontal="center" vertical="center" wrapText="1"/>
    </xf>
    <xf numFmtId="164" fontId="5" fillId="8" borderId="46" xfId="0" applyNumberFormat="1" applyFont="1" applyFill="1" applyBorder="1" applyAlignment="1">
      <alignment horizontal="center" vertical="center" wrapText="1"/>
    </xf>
    <xf numFmtId="164" fontId="5" fillId="8" borderId="25" xfId="0" applyNumberFormat="1" applyFont="1" applyFill="1" applyBorder="1" applyAlignment="1">
      <alignment horizontal="center" vertical="center" wrapText="1"/>
    </xf>
    <xf numFmtId="164" fontId="5" fillId="8" borderId="27" xfId="0" applyNumberFormat="1" applyFont="1" applyFill="1" applyBorder="1" applyAlignment="1">
      <alignment horizontal="center" vertical="center" wrapText="1"/>
    </xf>
    <xf numFmtId="164" fontId="5" fillId="8" borderId="33" xfId="0" applyNumberFormat="1" applyFont="1" applyFill="1" applyBorder="1" applyAlignment="1">
      <alignment horizontal="center" vertical="center" wrapText="1"/>
    </xf>
    <xf numFmtId="1" fontId="5" fillId="0" borderId="27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64" fontId="5" fillId="8" borderId="16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textRotation="90" wrapText="1"/>
    </xf>
    <xf numFmtId="0" fontId="2" fillId="7" borderId="22" xfId="0" applyFont="1" applyFill="1" applyBorder="1" applyAlignment="1">
      <alignment horizontal="center" vertical="center" textRotation="90" wrapText="1"/>
    </xf>
    <xf numFmtId="0" fontId="2" fillId="7" borderId="23" xfId="0" applyFont="1" applyFill="1" applyBorder="1" applyAlignment="1">
      <alignment horizontal="center" vertical="center" textRotation="90" wrapText="1"/>
    </xf>
    <xf numFmtId="0" fontId="2" fillId="7" borderId="29" xfId="0" applyFont="1" applyFill="1" applyBorder="1" applyAlignment="1">
      <alignment horizontal="center" vertical="center" textRotation="90" wrapText="1"/>
    </xf>
    <xf numFmtId="0" fontId="2" fillId="7" borderId="30" xfId="0" applyFont="1" applyFill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18" borderId="34" xfId="0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16" borderId="17" xfId="0" applyFont="1" applyFill="1" applyBorder="1" applyAlignment="1">
      <alignment horizontal="center" vertical="center"/>
    </xf>
    <xf numFmtId="0" fontId="6" fillId="16" borderId="18" xfId="0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16" borderId="17" xfId="0" applyFont="1" applyFill="1" applyBorder="1" applyAlignment="1">
      <alignment horizontal="center" vertical="center" wrapText="1"/>
    </xf>
    <xf numFmtId="0" fontId="6" fillId="16" borderId="18" xfId="0" applyFont="1" applyFill="1" applyBorder="1" applyAlignment="1">
      <alignment horizontal="center" vertical="center" wrapText="1"/>
    </xf>
    <xf numFmtId="0" fontId="6" fillId="16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5">
    <dxf>
      <fill>
        <patternFill>
          <bgColor indexed="1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3AD3C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3AD3C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3AD3C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3AD3C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3AD3C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385535</xdr:colOff>
      <xdr:row>1</xdr:row>
      <xdr:rowOff>206941</xdr:rowOff>
    </xdr:from>
    <xdr:to>
      <xdr:col>2</xdr:col>
      <xdr:colOff>1099910</xdr:colOff>
      <xdr:row>2</xdr:row>
      <xdr:rowOff>353032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35" y="467745"/>
          <a:ext cx="2211161" cy="100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9525</xdr:rowOff>
    </xdr:from>
    <xdr:to>
      <xdr:col>9</xdr:col>
      <xdr:colOff>0</xdr:colOff>
      <xdr:row>4</xdr:row>
      <xdr:rowOff>0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>
          <a:spLocks noChangeArrowheads="1"/>
        </xdr:cNvSpPr>
      </xdr:nvSpPr>
      <xdr:spPr bwMode="auto">
        <a:xfrm>
          <a:off x="6334125" y="409575"/>
          <a:ext cx="5495925" cy="381000"/>
        </a:xfrm>
        <a:prstGeom prst="rect">
          <a:avLst/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1100" b="0" i="0" u="none" strike="noStrike" baseline="0">
              <a:solidFill>
                <a:srgbClr val="000000"/>
              </a:solidFill>
              <a:latin typeface="DIN-Regular"/>
            </a:rPr>
            <a:t>Nivel de Impacto ambiental = (Frecuencia x 3,5) + (Severidad x 3.5) + (Alcance x 3)</a:t>
          </a:r>
        </a:p>
        <a:p>
          <a:pPr algn="l" rtl="0">
            <a:defRPr sz="1000"/>
          </a:pPr>
          <a:endParaRPr lang="es-CO" sz="1100" b="0" i="0" u="none" strike="noStrike" baseline="0">
            <a:solidFill>
              <a:srgbClr val="000000"/>
            </a:solidFill>
            <a:latin typeface="DIN-Regular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TRABAJO%20GLORIA\Trabajo%20Gloria%20M.%20Vallejo\AMBIENTAL\matriz%20de%20aspectos%20e%20impactos%20ambientales\Matriz%20de%20Aspectos%20e%20impactos\matriz%20ambiental%20cali%20Bogota%202018\Matriz%20AA%20e%20IA%20Bogot&#225;%20En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Criterios"/>
    </sheetNames>
    <sheetDataSet>
      <sheetData sheetId="0">
        <row r="68">
          <cell r="M6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3"/>
  <sheetViews>
    <sheetView tabSelected="1" zoomScale="84" zoomScaleNormal="84" workbookViewId="0">
      <pane ySplit="6" topLeftCell="A79" activePane="bottomLeft" state="frozen"/>
      <selection pane="bottomLeft" activeCell="M74" sqref="M74:M75"/>
    </sheetView>
  </sheetViews>
  <sheetFormatPr baseColWidth="10" defaultRowHeight="15" x14ac:dyDescent="0.25"/>
  <cols>
    <col min="1" max="1" width="11.28515625" customWidth="1"/>
    <col min="2" max="2" width="11.140625" customWidth="1"/>
    <col min="3" max="3" width="27.7109375" customWidth="1"/>
    <col min="4" max="4" width="24" customWidth="1"/>
    <col min="5" max="5" width="13" customWidth="1"/>
    <col min="6" max="6" width="12.85546875" customWidth="1"/>
    <col min="7" max="7" width="13.140625" customWidth="1"/>
    <col min="8" max="8" width="23.140625" customWidth="1"/>
    <col min="10" max="10" width="3.28515625" bestFit="1" customWidth="1"/>
    <col min="11" max="11" width="4.140625" customWidth="1"/>
    <col min="12" max="12" width="3.28515625" customWidth="1"/>
    <col min="13" max="13" width="13.5703125" customWidth="1"/>
    <col min="14" max="15" width="8.7109375" customWidth="1"/>
    <col min="16" max="16" width="13" customWidth="1"/>
    <col min="17" max="17" width="14.140625" customWidth="1"/>
    <col min="18" max="18" width="9.5703125" customWidth="1"/>
  </cols>
  <sheetData>
    <row r="1" spans="1:33" ht="20.25" customHeight="1" thickBo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33" ht="68.25" customHeight="1" thickBot="1" x14ac:dyDescent="0.3">
      <c r="A2" s="187"/>
      <c r="B2" s="188"/>
      <c r="C2" s="189"/>
      <c r="D2" s="136" t="s">
        <v>295</v>
      </c>
      <c r="E2" s="137"/>
      <c r="F2" s="137"/>
      <c r="G2" s="137"/>
      <c r="H2" s="137"/>
      <c r="I2" s="137"/>
      <c r="J2" s="137"/>
      <c r="K2" s="137"/>
      <c r="L2" s="137"/>
      <c r="M2" s="138"/>
      <c r="N2" s="160" t="s">
        <v>239</v>
      </c>
      <c r="O2" s="161"/>
      <c r="P2" s="161"/>
      <c r="Q2" s="161"/>
      <c r="R2" s="162"/>
      <c r="S2" s="21"/>
      <c r="T2" s="21"/>
      <c r="U2" s="21"/>
      <c r="V2" s="21"/>
      <c r="W2" s="21"/>
      <c r="X2" s="21"/>
    </row>
    <row r="3" spans="1:33" ht="44.25" customHeight="1" thickBot="1" x14ac:dyDescent="0.3">
      <c r="A3" s="190"/>
      <c r="B3" s="191"/>
      <c r="C3" s="192"/>
      <c r="D3" s="139"/>
      <c r="E3" s="140"/>
      <c r="F3" s="140"/>
      <c r="G3" s="140"/>
      <c r="H3" s="140"/>
      <c r="I3" s="140"/>
      <c r="J3" s="140"/>
      <c r="K3" s="140"/>
      <c r="L3" s="140"/>
      <c r="M3" s="141"/>
      <c r="N3" s="163" t="s">
        <v>296</v>
      </c>
      <c r="O3" s="164"/>
      <c r="P3" s="164"/>
      <c r="Q3" s="164"/>
      <c r="R3" s="165"/>
      <c r="S3" s="21"/>
      <c r="T3" s="21"/>
      <c r="U3" s="21"/>
      <c r="V3" s="21"/>
      <c r="W3" s="21"/>
      <c r="X3" s="21"/>
      <c r="AG3" s="1">
        <v>1</v>
      </c>
    </row>
    <row r="4" spans="1:33" ht="15.75" thickBot="1" x14ac:dyDescent="0.3">
      <c r="A4" s="131" t="s">
        <v>190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3"/>
      <c r="P4" s="134" t="s">
        <v>191</v>
      </c>
      <c r="Q4" s="134"/>
      <c r="R4" s="135"/>
      <c r="S4" s="21"/>
      <c r="T4" s="21"/>
      <c r="U4" s="21"/>
      <c r="V4" s="21"/>
      <c r="W4" s="21"/>
      <c r="X4" s="21"/>
      <c r="AG4" s="1">
        <v>5</v>
      </c>
    </row>
    <row r="5" spans="1:33" ht="34.5" customHeight="1" thickBot="1" x14ac:dyDescent="0.3">
      <c r="A5" s="166" t="s">
        <v>0</v>
      </c>
      <c r="B5" s="167"/>
      <c r="C5" s="167"/>
      <c r="D5" s="167"/>
      <c r="E5" s="168" t="s">
        <v>1</v>
      </c>
      <c r="F5" s="169"/>
      <c r="G5" s="169"/>
      <c r="H5" s="170" t="s">
        <v>2</v>
      </c>
      <c r="I5" s="171"/>
      <c r="J5" s="172" t="s">
        <v>3</v>
      </c>
      <c r="K5" s="172"/>
      <c r="L5" s="172"/>
      <c r="M5" s="173"/>
      <c r="N5" s="174" t="s">
        <v>264</v>
      </c>
      <c r="O5" s="175"/>
      <c r="P5" s="178" t="s">
        <v>4</v>
      </c>
      <c r="Q5" s="179"/>
      <c r="R5" s="182" t="s">
        <v>5</v>
      </c>
      <c r="S5" s="21"/>
      <c r="T5" s="21"/>
      <c r="U5" s="21"/>
      <c r="V5" s="21"/>
      <c r="W5" s="21"/>
      <c r="X5" s="21"/>
      <c r="AG5" s="1">
        <v>10</v>
      </c>
    </row>
    <row r="6" spans="1:33" ht="105" customHeight="1" thickBot="1" x14ac:dyDescent="0.3">
      <c r="A6" s="22" t="s">
        <v>6</v>
      </c>
      <c r="B6" s="22" t="s">
        <v>7</v>
      </c>
      <c r="C6" s="23" t="s">
        <v>8</v>
      </c>
      <c r="D6" s="29" t="s">
        <v>9</v>
      </c>
      <c r="E6" s="24" t="s">
        <v>10</v>
      </c>
      <c r="F6" s="30" t="s">
        <v>11</v>
      </c>
      <c r="G6" s="24" t="s">
        <v>12</v>
      </c>
      <c r="H6" s="31" t="s">
        <v>13</v>
      </c>
      <c r="I6" s="25" t="s">
        <v>14</v>
      </c>
      <c r="J6" s="32" t="s">
        <v>15</v>
      </c>
      <c r="K6" s="27" t="s">
        <v>16</v>
      </c>
      <c r="L6" s="26" t="s">
        <v>17</v>
      </c>
      <c r="M6" s="28" t="s">
        <v>18</v>
      </c>
      <c r="N6" s="176"/>
      <c r="O6" s="177"/>
      <c r="P6" s="180"/>
      <c r="Q6" s="181"/>
      <c r="R6" s="183"/>
      <c r="S6" s="21"/>
      <c r="T6" s="21"/>
      <c r="U6" s="21"/>
      <c r="V6" s="21"/>
      <c r="W6" s="21"/>
      <c r="X6" s="21"/>
    </row>
    <row r="7" spans="1:33" ht="73.5" customHeight="1" thickBot="1" x14ac:dyDescent="0.3">
      <c r="A7" s="33">
        <v>1</v>
      </c>
      <c r="B7" s="34" t="s">
        <v>19</v>
      </c>
      <c r="C7" s="33" t="s">
        <v>227</v>
      </c>
      <c r="D7" s="99" t="s">
        <v>20</v>
      </c>
      <c r="E7" s="33" t="s">
        <v>21</v>
      </c>
      <c r="F7" s="35" t="s">
        <v>22</v>
      </c>
      <c r="G7" s="33" t="s">
        <v>23</v>
      </c>
      <c r="H7" s="35" t="s">
        <v>24</v>
      </c>
      <c r="I7" s="33" t="s">
        <v>25</v>
      </c>
      <c r="J7" s="35">
        <v>5</v>
      </c>
      <c r="K7" s="33">
        <v>5</v>
      </c>
      <c r="L7" s="35">
        <v>5</v>
      </c>
      <c r="M7" s="36">
        <f>J7*3.5+K7*3.5+L7*3</f>
        <v>50</v>
      </c>
      <c r="N7" s="123" t="str">
        <f>IF(M7&lt;31,"BAJO",IF(Matriz!M7&lt;61,"MEDIO","ALTO"))</f>
        <v>MEDIO</v>
      </c>
      <c r="O7" s="124"/>
      <c r="P7" s="184" t="s">
        <v>293</v>
      </c>
      <c r="Q7" s="185"/>
      <c r="R7" s="37" t="s">
        <v>26</v>
      </c>
      <c r="S7" s="21"/>
      <c r="T7" s="21"/>
      <c r="U7" s="21"/>
      <c r="V7" s="21"/>
      <c r="W7" s="21"/>
      <c r="X7" s="21"/>
    </row>
    <row r="8" spans="1:33" ht="54.75" customHeight="1" thickBot="1" x14ac:dyDescent="0.3">
      <c r="A8" s="38">
        <v>2</v>
      </c>
      <c r="B8" s="39" t="s">
        <v>19</v>
      </c>
      <c r="C8" s="38" t="s">
        <v>27</v>
      </c>
      <c r="D8" s="40" t="s">
        <v>229</v>
      </c>
      <c r="E8" s="38" t="s">
        <v>21</v>
      </c>
      <c r="F8" s="41" t="s">
        <v>28</v>
      </c>
      <c r="G8" s="38" t="s">
        <v>232</v>
      </c>
      <c r="H8" s="40" t="s">
        <v>29</v>
      </c>
      <c r="I8" s="38" t="s">
        <v>25</v>
      </c>
      <c r="J8" s="40">
        <v>5</v>
      </c>
      <c r="K8" s="38">
        <v>1</v>
      </c>
      <c r="L8" s="40">
        <v>5</v>
      </c>
      <c r="M8" s="36">
        <f t="shared" ref="M8:M73" si="0">J8*3.5+K8*3.5+L8*3</f>
        <v>36</v>
      </c>
      <c r="N8" s="123" t="str">
        <f>IF(M8&lt;31,"BAJO",IF(Matriz!M8&lt;61,"MEDIO","ALTO"))</f>
        <v>MEDIO</v>
      </c>
      <c r="O8" s="124"/>
      <c r="P8" s="125" t="s">
        <v>30</v>
      </c>
      <c r="Q8" s="126"/>
      <c r="R8" s="42" t="s">
        <v>26</v>
      </c>
      <c r="S8" s="21"/>
      <c r="T8" s="21"/>
      <c r="U8" s="21"/>
      <c r="V8" s="21"/>
      <c r="W8" s="21"/>
      <c r="X8" s="21"/>
    </row>
    <row r="9" spans="1:33" ht="54.75" customHeight="1" thickBot="1" x14ac:dyDescent="0.3">
      <c r="A9" s="43">
        <v>3</v>
      </c>
      <c r="B9" s="44" t="s">
        <v>19</v>
      </c>
      <c r="C9" s="43" t="s">
        <v>284</v>
      </c>
      <c r="D9" s="45" t="s">
        <v>285</v>
      </c>
      <c r="E9" s="43" t="s">
        <v>74</v>
      </c>
      <c r="F9" s="102" t="s">
        <v>28</v>
      </c>
      <c r="G9" s="43" t="s">
        <v>232</v>
      </c>
      <c r="H9" s="40" t="s">
        <v>29</v>
      </c>
      <c r="I9" s="43" t="s">
        <v>25</v>
      </c>
      <c r="J9" s="45">
        <v>1</v>
      </c>
      <c r="K9" s="43">
        <v>1</v>
      </c>
      <c r="L9" s="45">
        <v>5</v>
      </c>
      <c r="M9" s="36">
        <f t="shared" si="0"/>
        <v>22</v>
      </c>
      <c r="N9" s="123" t="str">
        <f>IF(M9&lt;31,"BAJO",IF(Matriz!M9&lt;61,"MEDIO","ALTO"))</f>
        <v>BAJO</v>
      </c>
      <c r="O9" s="124"/>
      <c r="P9" s="125" t="s">
        <v>30</v>
      </c>
      <c r="Q9" s="126"/>
      <c r="R9" s="42" t="s">
        <v>26</v>
      </c>
      <c r="S9" s="193"/>
      <c r="T9" s="21"/>
      <c r="U9" s="21"/>
      <c r="V9" s="21"/>
      <c r="W9" s="21"/>
      <c r="X9" s="21"/>
    </row>
    <row r="10" spans="1:33" ht="54.75" customHeight="1" thickBot="1" x14ac:dyDescent="0.3">
      <c r="A10" s="33">
        <v>4</v>
      </c>
      <c r="B10" s="44" t="s">
        <v>19</v>
      </c>
      <c r="C10" s="43" t="s">
        <v>284</v>
      </c>
      <c r="D10" s="45" t="s">
        <v>285</v>
      </c>
      <c r="E10" s="43" t="s">
        <v>74</v>
      </c>
      <c r="F10" s="102" t="s">
        <v>286</v>
      </c>
      <c r="G10" s="43" t="s">
        <v>37</v>
      </c>
      <c r="H10" s="45" t="s">
        <v>287</v>
      </c>
      <c r="I10" s="43" t="s">
        <v>25</v>
      </c>
      <c r="J10" s="45">
        <v>1</v>
      </c>
      <c r="K10" s="43">
        <v>5</v>
      </c>
      <c r="L10" s="45">
        <v>1</v>
      </c>
      <c r="M10" s="36">
        <f t="shared" si="0"/>
        <v>24</v>
      </c>
      <c r="N10" s="123" t="str">
        <f>IF(M10&lt;31,"BAJO",IF(Matriz!M10&lt;61,"MEDIO","ALTO"))</f>
        <v>BAJO</v>
      </c>
      <c r="O10" s="124"/>
      <c r="P10" s="186" t="s">
        <v>288</v>
      </c>
      <c r="Q10" s="154"/>
      <c r="R10" s="42" t="s">
        <v>26</v>
      </c>
      <c r="S10" s="193"/>
      <c r="T10" s="21"/>
      <c r="U10" s="21"/>
      <c r="V10" s="21"/>
      <c r="W10" s="21"/>
      <c r="X10" s="21"/>
    </row>
    <row r="11" spans="1:33" ht="117.75" customHeight="1" thickBot="1" x14ac:dyDescent="0.3">
      <c r="A11" s="33">
        <v>5</v>
      </c>
      <c r="B11" s="44" t="s">
        <v>19</v>
      </c>
      <c r="C11" s="43" t="s">
        <v>267</v>
      </c>
      <c r="D11" s="45" t="s">
        <v>31</v>
      </c>
      <c r="E11" s="43" t="s">
        <v>21</v>
      </c>
      <c r="F11" s="45" t="s">
        <v>32</v>
      </c>
      <c r="G11" s="43" t="s">
        <v>33</v>
      </c>
      <c r="H11" s="45" t="s">
        <v>34</v>
      </c>
      <c r="I11" s="43" t="s">
        <v>25</v>
      </c>
      <c r="J11" s="45">
        <v>10</v>
      </c>
      <c r="K11" s="43">
        <v>1</v>
      </c>
      <c r="L11" s="45">
        <v>5</v>
      </c>
      <c r="M11" s="36">
        <f t="shared" si="0"/>
        <v>53.5</v>
      </c>
      <c r="N11" s="123" t="str">
        <f>IF(M11&lt;31,"BAJO",IF(Matriz!M11&lt;61,"MEDIO","ALTO"))</f>
        <v>MEDIO</v>
      </c>
      <c r="O11" s="124"/>
      <c r="P11" s="142" t="s">
        <v>294</v>
      </c>
      <c r="Q11" s="143"/>
      <c r="R11" s="46" t="s">
        <v>26</v>
      </c>
      <c r="S11" s="21"/>
      <c r="T11" s="21"/>
      <c r="U11" s="21"/>
      <c r="V11" s="21"/>
      <c r="W11" s="21"/>
      <c r="X11" s="21"/>
    </row>
    <row r="12" spans="1:33" ht="64.5" customHeight="1" thickBot="1" x14ac:dyDescent="0.3">
      <c r="A12" s="38">
        <v>6</v>
      </c>
      <c r="B12" s="39" t="s">
        <v>19</v>
      </c>
      <c r="C12" s="101" t="s">
        <v>35</v>
      </c>
      <c r="D12" s="40" t="s">
        <v>268</v>
      </c>
      <c r="E12" s="38" t="s">
        <v>21</v>
      </c>
      <c r="F12" s="40" t="s">
        <v>36</v>
      </c>
      <c r="G12" s="38" t="s">
        <v>37</v>
      </c>
      <c r="H12" s="40" t="s">
        <v>38</v>
      </c>
      <c r="I12" s="38" t="s">
        <v>25</v>
      </c>
      <c r="J12" s="40">
        <v>1</v>
      </c>
      <c r="K12" s="38">
        <v>5</v>
      </c>
      <c r="L12" s="40">
        <v>5</v>
      </c>
      <c r="M12" s="36">
        <f t="shared" si="0"/>
        <v>36</v>
      </c>
      <c r="N12" s="123" t="str">
        <f>IF(M12&lt;31,"BAJO",IF(Matriz!M12&lt;61,"MEDIO","ALTO"))</f>
        <v>MEDIO</v>
      </c>
      <c r="O12" s="124"/>
      <c r="P12" s="125" t="s">
        <v>246</v>
      </c>
      <c r="Q12" s="126"/>
      <c r="R12" s="42" t="s">
        <v>26</v>
      </c>
      <c r="S12" s="21"/>
      <c r="T12" s="21"/>
      <c r="U12" s="21"/>
      <c r="V12" s="21"/>
      <c r="W12" s="21"/>
      <c r="X12" s="21"/>
    </row>
    <row r="13" spans="1:33" ht="93.75" customHeight="1" thickBot="1" x14ac:dyDescent="0.3">
      <c r="A13" s="43">
        <v>7</v>
      </c>
      <c r="B13" s="44" t="s">
        <v>19</v>
      </c>
      <c r="C13" s="43" t="s">
        <v>269</v>
      </c>
      <c r="D13" s="45" t="s">
        <v>39</v>
      </c>
      <c r="E13" s="43" t="s">
        <v>21</v>
      </c>
      <c r="F13" s="45" t="s">
        <v>40</v>
      </c>
      <c r="G13" s="43" t="s">
        <v>41</v>
      </c>
      <c r="H13" s="45" t="s">
        <v>29</v>
      </c>
      <c r="I13" s="43" t="s">
        <v>25</v>
      </c>
      <c r="J13" s="45">
        <v>1</v>
      </c>
      <c r="K13" s="43">
        <v>5</v>
      </c>
      <c r="L13" s="45">
        <v>5</v>
      </c>
      <c r="M13" s="36">
        <f t="shared" si="0"/>
        <v>36</v>
      </c>
      <c r="N13" s="123" t="str">
        <f>IF(M13&lt;31,"BAJO",IF(Matriz!M13&lt;61,"MEDIO","ALTO"))</f>
        <v>MEDIO</v>
      </c>
      <c r="O13" s="124"/>
      <c r="P13" s="142" t="s">
        <v>297</v>
      </c>
      <c r="Q13" s="143"/>
      <c r="R13" s="46" t="s">
        <v>26</v>
      </c>
      <c r="S13" s="21"/>
      <c r="T13" s="21"/>
      <c r="U13" s="21"/>
      <c r="V13" s="21"/>
      <c r="W13" s="21"/>
      <c r="X13" s="21"/>
    </row>
    <row r="14" spans="1:33" ht="48.75" thickBot="1" x14ac:dyDescent="0.3">
      <c r="A14" s="33">
        <v>8</v>
      </c>
      <c r="B14" s="39" t="s">
        <v>19</v>
      </c>
      <c r="C14" s="38" t="s">
        <v>42</v>
      </c>
      <c r="D14" s="40" t="s">
        <v>43</v>
      </c>
      <c r="E14" s="38" t="s">
        <v>21</v>
      </c>
      <c r="F14" s="40" t="s">
        <v>36</v>
      </c>
      <c r="G14" s="38" t="s">
        <v>44</v>
      </c>
      <c r="H14" s="40" t="s">
        <v>38</v>
      </c>
      <c r="I14" s="38" t="s">
        <v>25</v>
      </c>
      <c r="J14" s="40">
        <v>5</v>
      </c>
      <c r="K14" s="38">
        <v>5</v>
      </c>
      <c r="L14" s="40">
        <v>5</v>
      </c>
      <c r="M14" s="36">
        <f t="shared" si="0"/>
        <v>50</v>
      </c>
      <c r="N14" s="123" t="str">
        <f>IF(M14&lt;31,"BAJO",IF(Matriz!M14&lt;61,"MEDIO","ALTO"))</f>
        <v>MEDIO</v>
      </c>
      <c r="O14" s="124"/>
      <c r="P14" s="125" t="s">
        <v>298</v>
      </c>
      <c r="Q14" s="126"/>
      <c r="R14" s="42" t="s">
        <v>26</v>
      </c>
      <c r="S14" s="21"/>
      <c r="T14" s="21"/>
      <c r="U14" s="21"/>
      <c r="V14" s="21"/>
      <c r="W14" s="21"/>
      <c r="X14" s="21"/>
    </row>
    <row r="15" spans="1:33" ht="61.5" customHeight="1" thickBot="1" x14ac:dyDescent="0.3">
      <c r="A15" s="33">
        <v>9</v>
      </c>
      <c r="B15" s="44" t="s">
        <v>45</v>
      </c>
      <c r="C15" s="43" t="s">
        <v>42</v>
      </c>
      <c r="D15" s="45" t="s">
        <v>46</v>
      </c>
      <c r="E15" s="43" t="s">
        <v>21</v>
      </c>
      <c r="F15" s="45" t="s">
        <v>270</v>
      </c>
      <c r="G15" s="43" t="s">
        <v>47</v>
      </c>
      <c r="H15" s="45" t="s">
        <v>34</v>
      </c>
      <c r="I15" s="43" t="s">
        <v>25</v>
      </c>
      <c r="J15" s="45">
        <v>5</v>
      </c>
      <c r="K15" s="43">
        <v>5</v>
      </c>
      <c r="L15" s="45">
        <v>1</v>
      </c>
      <c r="M15" s="36">
        <f t="shared" si="0"/>
        <v>38</v>
      </c>
      <c r="N15" s="123" t="str">
        <f>IF(M15&lt;31,"BAJO",IF(Matriz!M15&lt;61,"MEDIO","ALTO"))</f>
        <v>MEDIO</v>
      </c>
      <c r="O15" s="124"/>
      <c r="P15" s="125" t="s">
        <v>246</v>
      </c>
      <c r="Q15" s="126"/>
      <c r="R15" s="46" t="s">
        <v>26</v>
      </c>
      <c r="S15" s="21"/>
      <c r="T15" s="21"/>
      <c r="U15" s="21"/>
      <c r="V15" s="21"/>
      <c r="W15" s="21"/>
      <c r="X15" s="21"/>
    </row>
    <row r="16" spans="1:33" ht="65.25" customHeight="1" thickBot="1" x14ac:dyDescent="0.3">
      <c r="A16" s="38">
        <v>10</v>
      </c>
      <c r="B16" s="44" t="s">
        <v>45</v>
      </c>
      <c r="C16" s="43" t="s">
        <v>228</v>
      </c>
      <c r="D16" s="45" t="s">
        <v>230</v>
      </c>
      <c r="E16" s="43" t="s">
        <v>21</v>
      </c>
      <c r="F16" s="45" t="s">
        <v>28</v>
      </c>
      <c r="G16" s="43" t="s">
        <v>49</v>
      </c>
      <c r="H16" s="45" t="s">
        <v>29</v>
      </c>
      <c r="I16" s="43" t="s">
        <v>25</v>
      </c>
      <c r="J16" s="45">
        <v>5</v>
      </c>
      <c r="K16" s="43">
        <v>1</v>
      </c>
      <c r="L16" s="45">
        <v>5</v>
      </c>
      <c r="M16" s="36">
        <f t="shared" si="0"/>
        <v>36</v>
      </c>
      <c r="N16" s="123" t="str">
        <f>IF(M16&lt;31,"BAJO",IF(Matriz!M16&lt;61,"MEDIO","ALTO"))</f>
        <v>MEDIO</v>
      </c>
      <c r="O16" s="124"/>
      <c r="P16" s="142" t="s">
        <v>250</v>
      </c>
      <c r="Q16" s="143"/>
      <c r="R16" s="46" t="s">
        <v>26</v>
      </c>
      <c r="S16" s="21"/>
      <c r="T16" s="21"/>
      <c r="U16" s="21"/>
      <c r="V16" s="21"/>
      <c r="W16" s="21"/>
      <c r="X16" s="21"/>
    </row>
    <row r="17" spans="1:24" ht="68.25" customHeight="1" thickBot="1" x14ac:dyDescent="0.3">
      <c r="A17" s="43">
        <v>11</v>
      </c>
      <c r="B17" s="39" t="s">
        <v>45</v>
      </c>
      <c r="C17" s="38" t="s">
        <v>50</v>
      </c>
      <c r="D17" s="40" t="s">
        <v>51</v>
      </c>
      <c r="E17" s="38" t="s">
        <v>21</v>
      </c>
      <c r="F17" s="40" t="s">
        <v>48</v>
      </c>
      <c r="G17" s="38" t="s">
        <v>52</v>
      </c>
      <c r="H17" s="40" t="s">
        <v>29</v>
      </c>
      <c r="I17" s="38" t="s">
        <v>25</v>
      </c>
      <c r="J17" s="40">
        <v>1</v>
      </c>
      <c r="K17" s="38">
        <v>1</v>
      </c>
      <c r="L17" s="40">
        <v>5</v>
      </c>
      <c r="M17" s="36">
        <f t="shared" si="0"/>
        <v>22</v>
      </c>
      <c r="N17" s="123" t="str">
        <f>IF(M17&lt;31,"BAJO",IF(Matriz!M17&lt;61,"MEDIO","ALTO"))</f>
        <v>BAJO</v>
      </c>
      <c r="O17" s="124"/>
      <c r="P17" s="125" t="s">
        <v>250</v>
      </c>
      <c r="Q17" s="126"/>
      <c r="R17" s="42" t="s">
        <v>26</v>
      </c>
      <c r="S17" s="21"/>
      <c r="T17" s="21"/>
      <c r="U17" s="21"/>
      <c r="V17" s="21"/>
      <c r="W17" s="21"/>
      <c r="X17" s="21"/>
    </row>
    <row r="18" spans="1:24" ht="48.75" thickBot="1" x14ac:dyDescent="0.3">
      <c r="A18" s="33">
        <v>12</v>
      </c>
      <c r="B18" s="44" t="s">
        <v>45</v>
      </c>
      <c r="C18" s="43" t="s">
        <v>53</v>
      </c>
      <c r="D18" s="45" t="s">
        <v>54</v>
      </c>
      <c r="E18" s="43" t="s">
        <v>21</v>
      </c>
      <c r="F18" s="45" t="s">
        <v>36</v>
      </c>
      <c r="G18" s="43" t="s">
        <v>55</v>
      </c>
      <c r="H18" s="45" t="s">
        <v>38</v>
      </c>
      <c r="I18" s="43" t="s">
        <v>25</v>
      </c>
      <c r="J18" s="45">
        <v>1</v>
      </c>
      <c r="K18" s="43">
        <v>1</v>
      </c>
      <c r="L18" s="45">
        <v>1</v>
      </c>
      <c r="M18" s="36">
        <f t="shared" si="0"/>
        <v>10</v>
      </c>
      <c r="N18" s="123" t="str">
        <f>IF(M18&lt;31,"BAJO",IF(Matriz!M18&lt;61,"MEDIO","ALTO"))</f>
        <v>BAJO</v>
      </c>
      <c r="O18" s="124"/>
      <c r="P18" s="142" t="s">
        <v>299</v>
      </c>
      <c r="Q18" s="143"/>
      <c r="R18" s="46" t="s">
        <v>26</v>
      </c>
      <c r="S18" s="21"/>
      <c r="T18" s="21"/>
      <c r="U18" s="21"/>
      <c r="V18" s="21"/>
      <c r="W18" s="21"/>
      <c r="X18" s="21"/>
    </row>
    <row r="19" spans="1:24" ht="48.75" thickBot="1" x14ac:dyDescent="0.3">
      <c r="A19" s="33">
        <v>13</v>
      </c>
      <c r="B19" s="39" t="s">
        <v>45</v>
      </c>
      <c r="C19" s="38" t="s">
        <v>56</v>
      </c>
      <c r="D19" s="40" t="s">
        <v>57</v>
      </c>
      <c r="E19" s="38" t="s">
        <v>21</v>
      </c>
      <c r="F19" s="40" t="s">
        <v>58</v>
      </c>
      <c r="G19" s="38" t="s">
        <v>59</v>
      </c>
      <c r="H19" s="40" t="s">
        <v>60</v>
      </c>
      <c r="I19" s="38" t="s">
        <v>25</v>
      </c>
      <c r="J19" s="40">
        <v>5</v>
      </c>
      <c r="K19" s="38">
        <v>1</v>
      </c>
      <c r="L19" s="40">
        <v>5</v>
      </c>
      <c r="M19" s="36">
        <f t="shared" si="0"/>
        <v>36</v>
      </c>
      <c r="N19" s="123" t="str">
        <f>IF(M19&lt;31,"BAJO",IF(Matriz!M19&lt;61,"MEDIO","ALTO"))</f>
        <v>MEDIO</v>
      </c>
      <c r="O19" s="124"/>
      <c r="P19" s="125" t="s">
        <v>266</v>
      </c>
      <c r="Q19" s="126"/>
      <c r="R19" s="42" t="s">
        <v>61</v>
      </c>
      <c r="S19" s="21"/>
      <c r="T19" s="21"/>
      <c r="U19" s="21"/>
      <c r="V19" s="21"/>
      <c r="W19" s="21"/>
      <c r="X19" s="21"/>
    </row>
    <row r="20" spans="1:24" ht="66" customHeight="1" thickBot="1" x14ac:dyDescent="0.3">
      <c r="A20" s="38">
        <v>14</v>
      </c>
      <c r="B20" s="44" t="s">
        <v>45</v>
      </c>
      <c r="C20" s="43" t="s">
        <v>62</v>
      </c>
      <c r="D20" s="45" t="s">
        <v>63</v>
      </c>
      <c r="E20" s="43" t="s">
        <v>21</v>
      </c>
      <c r="F20" s="45" t="s">
        <v>64</v>
      </c>
      <c r="G20" s="43" t="s">
        <v>65</v>
      </c>
      <c r="H20" s="45" t="s">
        <v>66</v>
      </c>
      <c r="I20" s="43" t="s">
        <v>25</v>
      </c>
      <c r="J20" s="45">
        <v>1</v>
      </c>
      <c r="K20" s="43">
        <v>1</v>
      </c>
      <c r="L20" s="45">
        <v>1</v>
      </c>
      <c r="M20" s="36">
        <f t="shared" si="0"/>
        <v>10</v>
      </c>
      <c r="N20" s="123" t="str">
        <f>IF(M20&lt;31,"BAJO",IF(Matriz!M20&lt;61,"MEDIO","ALTO"))</f>
        <v>BAJO</v>
      </c>
      <c r="O20" s="124"/>
      <c r="P20" s="142" t="s">
        <v>271</v>
      </c>
      <c r="Q20" s="143"/>
      <c r="R20" s="46" t="s">
        <v>26</v>
      </c>
      <c r="S20" s="21"/>
      <c r="T20" s="21"/>
      <c r="U20" s="21"/>
      <c r="V20" s="21"/>
      <c r="W20" s="21"/>
      <c r="X20" s="21"/>
    </row>
    <row r="21" spans="1:24" ht="57.75" customHeight="1" thickBot="1" x14ac:dyDescent="0.3">
      <c r="A21" s="43">
        <v>15</v>
      </c>
      <c r="B21" s="39" t="s">
        <v>45</v>
      </c>
      <c r="C21" s="38" t="s">
        <v>67</v>
      </c>
      <c r="D21" s="40" t="s">
        <v>68</v>
      </c>
      <c r="E21" s="38" t="s">
        <v>21</v>
      </c>
      <c r="F21" s="40" t="s">
        <v>48</v>
      </c>
      <c r="G21" s="38" t="s">
        <v>69</v>
      </c>
      <c r="H21" s="40" t="s">
        <v>70</v>
      </c>
      <c r="I21" s="38" t="s">
        <v>71</v>
      </c>
      <c r="J21" s="40">
        <v>10</v>
      </c>
      <c r="K21" s="38">
        <v>5</v>
      </c>
      <c r="L21" s="40">
        <v>1</v>
      </c>
      <c r="M21" s="36">
        <f t="shared" si="0"/>
        <v>55.5</v>
      </c>
      <c r="N21" s="123" t="str">
        <f>IF(M21&lt;31,"BAJO",IF(Matriz!M21&lt;61,"MEDIO","ALTO"))</f>
        <v>MEDIO</v>
      </c>
      <c r="O21" s="124"/>
      <c r="P21" s="125" t="s">
        <v>250</v>
      </c>
      <c r="Q21" s="126"/>
      <c r="R21" s="42" t="s">
        <v>26</v>
      </c>
      <c r="S21" s="21"/>
      <c r="T21" s="21"/>
      <c r="U21" s="21"/>
      <c r="V21" s="21"/>
      <c r="W21" s="21"/>
      <c r="X21" s="21"/>
    </row>
    <row r="22" spans="1:24" ht="62.25" customHeight="1" thickBot="1" x14ac:dyDescent="0.3">
      <c r="A22" s="33">
        <v>16</v>
      </c>
      <c r="B22" s="44" t="s">
        <v>45</v>
      </c>
      <c r="C22" s="43" t="s">
        <v>72</v>
      </c>
      <c r="D22" s="100" t="s">
        <v>73</v>
      </c>
      <c r="E22" s="43" t="s">
        <v>74</v>
      </c>
      <c r="F22" s="45" t="s">
        <v>58</v>
      </c>
      <c r="G22" s="43" t="s">
        <v>75</v>
      </c>
      <c r="H22" s="45" t="s">
        <v>60</v>
      </c>
      <c r="I22" s="43" t="s">
        <v>25</v>
      </c>
      <c r="J22" s="45">
        <v>1</v>
      </c>
      <c r="K22" s="43">
        <v>10</v>
      </c>
      <c r="L22" s="45">
        <v>1</v>
      </c>
      <c r="M22" s="36">
        <f t="shared" si="0"/>
        <v>41.5</v>
      </c>
      <c r="N22" s="123" t="str">
        <f>IF(M22&lt;31,"BAJO",IF(Matriz!M22&lt;61,"MEDIO","ALTO"))</f>
        <v>MEDIO</v>
      </c>
      <c r="O22" s="124"/>
      <c r="P22" s="142" t="s">
        <v>272</v>
      </c>
      <c r="Q22" s="143"/>
      <c r="R22" s="46" t="s">
        <v>26</v>
      </c>
      <c r="S22" s="21"/>
      <c r="T22" s="21"/>
      <c r="U22" s="21"/>
      <c r="V22" s="21"/>
      <c r="W22" s="21"/>
      <c r="X22" s="21"/>
    </row>
    <row r="23" spans="1:24" ht="63.75" customHeight="1" thickBot="1" x14ac:dyDescent="0.3">
      <c r="A23" s="33">
        <v>17</v>
      </c>
      <c r="B23" s="39" t="s">
        <v>45</v>
      </c>
      <c r="C23" s="101" t="s">
        <v>247</v>
      </c>
      <c r="D23" s="97" t="s">
        <v>73</v>
      </c>
      <c r="E23" s="38" t="s">
        <v>74</v>
      </c>
      <c r="F23" s="40" t="s">
        <v>77</v>
      </c>
      <c r="G23" s="38" t="s">
        <v>78</v>
      </c>
      <c r="H23" s="40" t="s">
        <v>38</v>
      </c>
      <c r="I23" s="38" t="s">
        <v>25</v>
      </c>
      <c r="J23" s="40">
        <v>1</v>
      </c>
      <c r="K23" s="38">
        <v>5</v>
      </c>
      <c r="L23" s="40">
        <v>10</v>
      </c>
      <c r="M23" s="36">
        <f t="shared" si="0"/>
        <v>51</v>
      </c>
      <c r="N23" s="123" t="str">
        <f>IF(M23&lt;31,"BAJO",IF(Matriz!M23&lt;61,"MEDIO","ALTO"))</f>
        <v>MEDIO</v>
      </c>
      <c r="O23" s="124"/>
      <c r="P23" s="125" t="s">
        <v>76</v>
      </c>
      <c r="Q23" s="126"/>
      <c r="R23" s="42" t="s">
        <v>26</v>
      </c>
      <c r="S23" s="21"/>
      <c r="T23" s="21"/>
      <c r="U23" s="21"/>
      <c r="V23" s="21"/>
      <c r="W23" s="21"/>
      <c r="X23" s="21"/>
    </row>
    <row r="24" spans="1:24" ht="73.5" customHeight="1" thickBot="1" x14ac:dyDescent="0.3">
      <c r="A24" s="38">
        <v>18</v>
      </c>
      <c r="B24" s="39" t="s">
        <v>19</v>
      </c>
      <c r="C24" s="38" t="s">
        <v>225</v>
      </c>
      <c r="D24" s="47" t="s">
        <v>226</v>
      </c>
      <c r="E24" s="38" t="s">
        <v>21</v>
      </c>
      <c r="F24" s="40" t="s">
        <v>28</v>
      </c>
      <c r="G24" s="38" t="s">
        <v>79</v>
      </c>
      <c r="H24" s="40" t="s">
        <v>29</v>
      </c>
      <c r="I24" s="38" t="s">
        <v>25</v>
      </c>
      <c r="J24" s="40">
        <v>1</v>
      </c>
      <c r="K24" s="38">
        <v>1</v>
      </c>
      <c r="L24" s="40">
        <v>1</v>
      </c>
      <c r="M24" s="36">
        <f t="shared" si="0"/>
        <v>10</v>
      </c>
      <c r="N24" s="123" t="str">
        <f>IF(M24&lt;31,"BAJO",IF(Matriz!M24&lt;61,"MEDIO","ALTO"))</f>
        <v>BAJO</v>
      </c>
      <c r="O24" s="124"/>
      <c r="P24" s="158" t="s">
        <v>250</v>
      </c>
      <c r="Q24" s="159"/>
      <c r="R24" s="38" t="s">
        <v>26</v>
      </c>
      <c r="S24" s="21"/>
      <c r="T24" s="21"/>
      <c r="U24" s="21"/>
      <c r="V24" s="21"/>
      <c r="W24" s="21"/>
      <c r="X24" s="21"/>
    </row>
    <row r="25" spans="1:24" ht="73.5" customHeight="1" thickBot="1" x14ac:dyDescent="0.3">
      <c r="A25" s="43">
        <v>19</v>
      </c>
      <c r="B25" s="39" t="s">
        <v>19</v>
      </c>
      <c r="C25" s="38" t="s">
        <v>244</v>
      </c>
      <c r="D25" s="97" t="s">
        <v>84</v>
      </c>
      <c r="E25" s="38" t="s">
        <v>21</v>
      </c>
      <c r="F25" s="40" t="s">
        <v>245</v>
      </c>
      <c r="G25" s="38" t="s">
        <v>86</v>
      </c>
      <c r="H25" s="40" t="s">
        <v>38</v>
      </c>
      <c r="I25" s="38" t="s">
        <v>25</v>
      </c>
      <c r="J25" s="40">
        <v>1</v>
      </c>
      <c r="K25" s="38">
        <v>1</v>
      </c>
      <c r="L25" s="40">
        <v>1</v>
      </c>
      <c r="M25" s="36">
        <f t="shared" si="0"/>
        <v>10</v>
      </c>
      <c r="N25" s="123" t="str">
        <f>IF(M25&lt;31,"BAJO",IF(Matriz!M25&lt;61,"MEDIO","ALTO"))</f>
        <v>BAJO</v>
      </c>
      <c r="O25" s="124"/>
      <c r="P25" s="158" t="s">
        <v>273</v>
      </c>
      <c r="Q25" s="159"/>
      <c r="R25" s="38" t="s">
        <v>26</v>
      </c>
      <c r="S25" s="21"/>
      <c r="T25" s="21"/>
      <c r="U25" s="21"/>
      <c r="V25" s="21"/>
      <c r="W25" s="21"/>
      <c r="X25" s="21"/>
    </row>
    <row r="26" spans="1:24" ht="60" customHeight="1" thickBot="1" x14ac:dyDescent="0.3">
      <c r="A26" s="33">
        <v>20</v>
      </c>
      <c r="B26" s="48" t="s">
        <v>80</v>
      </c>
      <c r="C26" s="49" t="s">
        <v>81</v>
      </c>
      <c r="D26" s="50" t="s">
        <v>82</v>
      </c>
      <c r="E26" s="49" t="s">
        <v>21</v>
      </c>
      <c r="F26" s="50" t="s">
        <v>83</v>
      </c>
      <c r="G26" s="49" t="s">
        <v>59</v>
      </c>
      <c r="H26" s="50" t="s">
        <v>60</v>
      </c>
      <c r="I26" s="43" t="s">
        <v>25</v>
      </c>
      <c r="J26" s="45">
        <v>10</v>
      </c>
      <c r="K26" s="43">
        <v>1</v>
      </c>
      <c r="L26" s="45">
        <v>1</v>
      </c>
      <c r="M26" s="36">
        <f t="shared" si="0"/>
        <v>41.5</v>
      </c>
      <c r="N26" s="123" t="str">
        <f>IF(M26&lt;31,"BAJO",IF(Matriz!M26&lt;61,"MEDIO","ALTO"))</f>
        <v>MEDIO</v>
      </c>
      <c r="O26" s="124"/>
      <c r="P26" s="142" t="s">
        <v>274</v>
      </c>
      <c r="Q26" s="143"/>
      <c r="R26" s="46" t="s">
        <v>275</v>
      </c>
      <c r="S26" s="21"/>
      <c r="T26" s="21"/>
      <c r="U26" s="21"/>
      <c r="V26" s="21"/>
      <c r="W26" s="21"/>
      <c r="X26" s="21"/>
    </row>
    <row r="27" spans="1:24" ht="48.75" thickBot="1" x14ac:dyDescent="0.3">
      <c r="A27" s="33">
        <v>21</v>
      </c>
      <c r="B27" s="51" t="s">
        <v>80</v>
      </c>
      <c r="C27" s="52" t="s">
        <v>81</v>
      </c>
      <c r="D27" s="53" t="s">
        <v>84</v>
      </c>
      <c r="E27" s="52" t="s">
        <v>74</v>
      </c>
      <c r="F27" s="53" t="s">
        <v>85</v>
      </c>
      <c r="G27" s="52" t="s">
        <v>86</v>
      </c>
      <c r="H27" s="53" t="s">
        <v>38</v>
      </c>
      <c r="I27" s="38" t="s">
        <v>25</v>
      </c>
      <c r="J27" s="40">
        <v>1</v>
      </c>
      <c r="K27" s="38">
        <v>1</v>
      </c>
      <c r="L27" s="40">
        <v>5</v>
      </c>
      <c r="M27" s="36">
        <f t="shared" si="0"/>
        <v>22</v>
      </c>
      <c r="N27" s="123" t="str">
        <f>IF(M27&lt;31,"BAJO",IF(Matriz!M27&lt;61,"MEDIO","ALTO"))</f>
        <v>BAJO</v>
      </c>
      <c r="O27" s="124"/>
      <c r="P27" s="125" t="s">
        <v>87</v>
      </c>
      <c r="Q27" s="126"/>
      <c r="R27" s="42" t="s">
        <v>26</v>
      </c>
      <c r="S27" s="21"/>
      <c r="T27" s="21"/>
      <c r="U27" s="21"/>
      <c r="V27" s="21"/>
      <c r="W27" s="21"/>
      <c r="X27" s="21"/>
    </row>
    <row r="28" spans="1:24" ht="36.75" thickBot="1" x14ac:dyDescent="0.3">
      <c r="A28" s="38">
        <v>22</v>
      </c>
      <c r="B28" s="48" t="s">
        <v>80</v>
      </c>
      <c r="C28" s="49" t="s">
        <v>88</v>
      </c>
      <c r="D28" s="50" t="s">
        <v>57</v>
      </c>
      <c r="E28" s="49" t="s">
        <v>21</v>
      </c>
      <c r="F28" s="50" t="s">
        <v>64</v>
      </c>
      <c r="G28" s="49" t="s">
        <v>89</v>
      </c>
      <c r="H28" s="50" t="s">
        <v>66</v>
      </c>
      <c r="I28" s="43" t="s">
        <v>25</v>
      </c>
      <c r="J28" s="45">
        <v>5</v>
      </c>
      <c r="K28" s="43">
        <v>1</v>
      </c>
      <c r="L28" s="45">
        <v>1</v>
      </c>
      <c r="M28" s="36">
        <f t="shared" si="0"/>
        <v>24</v>
      </c>
      <c r="N28" s="123" t="str">
        <f>IF(M28&lt;31,"BAJO",IF(Matriz!M28&lt;61,"MEDIO","ALTO"))</f>
        <v>BAJO</v>
      </c>
      <c r="O28" s="124"/>
      <c r="P28" s="142" t="s">
        <v>90</v>
      </c>
      <c r="Q28" s="143"/>
      <c r="R28" s="46" t="s">
        <v>26</v>
      </c>
      <c r="S28" s="21"/>
      <c r="T28" s="21"/>
      <c r="U28" s="21"/>
      <c r="V28" s="21"/>
      <c r="W28" s="21"/>
      <c r="X28" s="21"/>
    </row>
    <row r="29" spans="1:24" ht="69.75" customHeight="1" thickBot="1" x14ac:dyDescent="0.3">
      <c r="A29" s="43">
        <v>23</v>
      </c>
      <c r="B29" s="51" t="s">
        <v>80</v>
      </c>
      <c r="C29" s="52" t="s">
        <v>91</v>
      </c>
      <c r="D29" s="53" t="s">
        <v>92</v>
      </c>
      <c r="E29" s="52" t="s">
        <v>21</v>
      </c>
      <c r="F29" s="53" t="s">
        <v>93</v>
      </c>
      <c r="G29" s="52" t="s">
        <v>94</v>
      </c>
      <c r="H29" s="53" t="s">
        <v>95</v>
      </c>
      <c r="I29" s="38" t="s">
        <v>25</v>
      </c>
      <c r="J29" s="40">
        <v>5</v>
      </c>
      <c r="K29" s="38">
        <v>5</v>
      </c>
      <c r="L29" s="40">
        <v>1</v>
      </c>
      <c r="M29" s="36">
        <f t="shared" si="0"/>
        <v>38</v>
      </c>
      <c r="N29" s="123" t="str">
        <f>IF(M29&lt;31,"BAJO",IF(Matriz!M29&lt;61,"MEDIO","ALTO"))</f>
        <v>MEDIO</v>
      </c>
      <c r="O29" s="124"/>
      <c r="P29" s="125" t="s">
        <v>291</v>
      </c>
      <c r="Q29" s="126"/>
      <c r="R29" s="42" t="s">
        <v>26</v>
      </c>
      <c r="S29" s="21"/>
      <c r="T29" s="21"/>
      <c r="U29" s="21"/>
      <c r="V29" s="21"/>
      <c r="W29" s="21"/>
      <c r="X29" s="21"/>
    </row>
    <row r="30" spans="1:24" ht="48.75" thickBot="1" x14ac:dyDescent="0.3">
      <c r="A30" s="33">
        <v>24</v>
      </c>
      <c r="B30" s="48" t="s">
        <v>80</v>
      </c>
      <c r="C30" s="49" t="s">
        <v>97</v>
      </c>
      <c r="D30" s="50" t="s">
        <v>82</v>
      </c>
      <c r="E30" s="49" t="s">
        <v>98</v>
      </c>
      <c r="F30" s="50" t="s">
        <v>83</v>
      </c>
      <c r="G30" s="49" t="s">
        <v>99</v>
      </c>
      <c r="H30" s="50" t="s">
        <v>60</v>
      </c>
      <c r="I30" s="43" t="s">
        <v>25</v>
      </c>
      <c r="J30" s="45">
        <v>1</v>
      </c>
      <c r="K30" s="43">
        <v>5</v>
      </c>
      <c r="L30" s="45">
        <v>1</v>
      </c>
      <c r="M30" s="36">
        <f t="shared" si="0"/>
        <v>24</v>
      </c>
      <c r="N30" s="123" t="str">
        <f>IF(M30&lt;31,"BAJO",IF(Matriz!M30&lt;61,"MEDIO","ALTO"))</f>
        <v>BAJO</v>
      </c>
      <c r="O30" s="124"/>
      <c r="P30" s="142" t="s">
        <v>96</v>
      </c>
      <c r="Q30" s="143"/>
      <c r="R30" s="46" t="s">
        <v>26</v>
      </c>
      <c r="S30" s="21"/>
      <c r="T30" s="21"/>
      <c r="U30" s="21"/>
      <c r="V30" s="21"/>
      <c r="W30" s="21"/>
      <c r="X30" s="21"/>
    </row>
    <row r="31" spans="1:24" ht="60.75" thickBot="1" x14ac:dyDescent="0.3">
      <c r="A31" s="33">
        <v>25</v>
      </c>
      <c r="B31" s="51" t="s">
        <v>80</v>
      </c>
      <c r="C31" s="52" t="s">
        <v>97</v>
      </c>
      <c r="D31" s="53" t="s">
        <v>82</v>
      </c>
      <c r="E31" s="52" t="s">
        <v>74</v>
      </c>
      <c r="F31" s="53" t="s">
        <v>85</v>
      </c>
      <c r="G31" s="52" t="s">
        <v>100</v>
      </c>
      <c r="H31" s="53" t="s">
        <v>38</v>
      </c>
      <c r="I31" s="38" t="s">
        <v>25</v>
      </c>
      <c r="J31" s="40">
        <v>1</v>
      </c>
      <c r="K31" s="38">
        <v>1</v>
      </c>
      <c r="L31" s="40">
        <v>5</v>
      </c>
      <c r="M31" s="36">
        <f t="shared" si="0"/>
        <v>22</v>
      </c>
      <c r="N31" s="123" t="str">
        <f>IF(M31&lt;31,"BAJO",IF(Matriz!M31&lt;61,"MEDIO","ALTO"))</f>
        <v>BAJO</v>
      </c>
      <c r="O31" s="124"/>
      <c r="P31" s="125" t="s">
        <v>101</v>
      </c>
      <c r="Q31" s="126"/>
      <c r="R31" s="42" t="s">
        <v>102</v>
      </c>
      <c r="S31" s="21"/>
      <c r="T31" s="21"/>
      <c r="U31" s="21"/>
      <c r="V31" s="21"/>
      <c r="W31" s="21"/>
      <c r="X31" s="21"/>
    </row>
    <row r="32" spans="1:24" ht="48.75" thickBot="1" x14ac:dyDescent="0.3">
      <c r="A32" s="38">
        <v>26</v>
      </c>
      <c r="B32" s="48" t="s">
        <v>80</v>
      </c>
      <c r="C32" s="49" t="s">
        <v>103</v>
      </c>
      <c r="D32" s="50" t="s">
        <v>104</v>
      </c>
      <c r="E32" s="49" t="s">
        <v>21</v>
      </c>
      <c r="F32" s="50" t="s">
        <v>36</v>
      </c>
      <c r="G32" s="49" t="s">
        <v>94</v>
      </c>
      <c r="H32" s="50" t="s">
        <v>29</v>
      </c>
      <c r="I32" s="43" t="s">
        <v>25</v>
      </c>
      <c r="J32" s="45">
        <v>1</v>
      </c>
      <c r="K32" s="43">
        <v>5</v>
      </c>
      <c r="L32" s="45">
        <v>1</v>
      </c>
      <c r="M32" s="36">
        <f t="shared" si="0"/>
        <v>24</v>
      </c>
      <c r="N32" s="123" t="str">
        <f>IF(M32&lt;31,"BAJO",IF(Matriz!M32&lt;61,"MEDIO","ALTO"))</f>
        <v>BAJO</v>
      </c>
      <c r="O32" s="124"/>
      <c r="P32" s="142" t="s">
        <v>276</v>
      </c>
      <c r="Q32" s="143"/>
      <c r="R32" s="46" t="s">
        <v>26</v>
      </c>
      <c r="S32" s="21"/>
      <c r="T32" s="21"/>
      <c r="U32" s="21"/>
      <c r="V32" s="21"/>
      <c r="W32" s="21"/>
      <c r="X32" s="21"/>
    </row>
    <row r="33" spans="1:24" ht="48.75" thickBot="1" x14ac:dyDescent="0.3">
      <c r="A33" s="43">
        <v>27</v>
      </c>
      <c r="B33" s="51" t="s">
        <v>80</v>
      </c>
      <c r="C33" s="52" t="s">
        <v>106</v>
      </c>
      <c r="D33" s="53" t="s">
        <v>107</v>
      </c>
      <c r="E33" s="52" t="s">
        <v>21</v>
      </c>
      <c r="F33" s="53" t="s">
        <v>36</v>
      </c>
      <c r="G33" s="52" t="s">
        <v>108</v>
      </c>
      <c r="H33" s="53" t="s">
        <v>38</v>
      </c>
      <c r="I33" s="38" t="s">
        <v>25</v>
      </c>
      <c r="J33" s="40">
        <v>1</v>
      </c>
      <c r="K33" s="38">
        <v>5</v>
      </c>
      <c r="L33" s="40">
        <v>1</v>
      </c>
      <c r="M33" s="36">
        <f t="shared" si="0"/>
        <v>24</v>
      </c>
      <c r="N33" s="123" t="str">
        <f>IF(M33&lt;31,"BAJO",IF(Matriz!M33&lt;61,"MEDIO","ALTO"))</f>
        <v>BAJO</v>
      </c>
      <c r="O33" s="124"/>
      <c r="P33" s="125" t="s">
        <v>248</v>
      </c>
      <c r="Q33" s="126"/>
      <c r="R33" s="42" t="s">
        <v>275</v>
      </c>
      <c r="S33" s="21"/>
      <c r="T33" s="21"/>
      <c r="U33" s="21"/>
      <c r="V33" s="21"/>
      <c r="W33" s="21"/>
      <c r="X33" s="21"/>
    </row>
    <row r="34" spans="1:24" ht="48.75" thickBot="1" x14ac:dyDescent="0.3">
      <c r="A34" s="33">
        <v>28</v>
      </c>
      <c r="B34" s="48" t="s">
        <v>80</v>
      </c>
      <c r="C34" s="49" t="s">
        <v>109</v>
      </c>
      <c r="D34" s="50" t="s">
        <v>110</v>
      </c>
      <c r="E34" s="49" t="s">
        <v>21</v>
      </c>
      <c r="F34" s="50" t="s">
        <v>36</v>
      </c>
      <c r="G34" s="49" t="s">
        <v>111</v>
      </c>
      <c r="H34" s="50" t="s">
        <v>29</v>
      </c>
      <c r="I34" s="43" t="s">
        <v>25</v>
      </c>
      <c r="J34" s="45">
        <v>1</v>
      </c>
      <c r="K34" s="43">
        <v>1</v>
      </c>
      <c r="L34" s="45">
        <v>1</v>
      </c>
      <c r="M34" s="36">
        <f t="shared" si="0"/>
        <v>10</v>
      </c>
      <c r="N34" s="123" t="str">
        <f>IF(M34&lt;31,"BAJO",IF(Matriz!M34&lt;61,"MEDIO","ALTO"))</f>
        <v>BAJO</v>
      </c>
      <c r="O34" s="124"/>
      <c r="P34" s="142" t="s">
        <v>248</v>
      </c>
      <c r="Q34" s="143"/>
      <c r="R34" s="46" t="s">
        <v>275</v>
      </c>
      <c r="S34" s="21"/>
      <c r="T34" s="21"/>
      <c r="U34" s="21"/>
      <c r="V34" s="21"/>
      <c r="W34" s="21"/>
      <c r="X34" s="21"/>
    </row>
    <row r="35" spans="1:24" ht="48.75" thickBot="1" x14ac:dyDescent="0.3">
      <c r="A35" s="33">
        <v>29</v>
      </c>
      <c r="B35" s="51" t="s">
        <v>80</v>
      </c>
      <c r="C35" s="52" t="s">
        <v>112</v>
      </c>
      <c r="D35" s="53" t="s">
        <v>113</v>
      </c>
      <c r="E35" s="52" t="s">
        <v>98</v>
      </c>
      <c r="F35" s="53" t="s">
        <v>28</v>
      </c>
      <c r="G35" s="52" t="s">
        <v>114</v>
      </c>
      <c r="H35" s="53" t="s">
        <v>249</v>
      </c>
      <c r="I35" s="38" t="s">
        <v>25</v>
      </c>
      <c r="J35" s="40">
        <v>1</v>
      </c>
      <c r="K35" s="38">
        <v>1</v>
      </c>
      <c r="L35" s="40">
        <v>1</v>
      </c>
      <c r="M35" s="36">
        <f t="shared" si="0"/>
        <v>10</v>
      </c>
      <c r="N35" s="123" t="str">
        <f>IF(M35&lt;31,"BAJO",IF(Matriz!M35&lt;61,"MEDIO","ALTO"))</f>
        <v>BAJO</v>
      </c>
      <c r="O35" s="124"/>
      <c r="P35" s="125" t="s">
        <v>248</v>
      </c>
      <c r="Q35" s="126"/>
      <c r="R35" s="42" t="s">
        <v>26</v>
      </c>
      <c r="S35" s="21"/>
      <c r="T35" s="21"/>
      <c r="U35" s="21"/>
      <c r="V35" s="21"/>
      <c r="W35" s="21"/>
      <c r="X35" s="21"/>
    </row>
    <row r="36" spans="1:24" ht="36.75" thickBot="1" x14ac:dyDescent="0.3">
      <c r="A36" s="38">
        <v>30</v>
      </c>
      <c r="B36" s="48" t="s">
        <v>80</v>
      </c>
      <c r="C36" s="49" t="s">
        <v>115</v>
      </c>
      <c r="D36" s="50" t="s">
        <v>116</v>
      </c>
      <c r="E36" s="49" t="s">
        <v>21</v>
      </c>
      <c r="F36" s="50" t="s">
        <v>22</v>
      </c>
      <c r="G36" s="49" t="s">
        <v>117</v>
      </c>
      <c r="H36" s="50" t="s">
        <v>24</v>
      </c>
      <c r="I36" s="43" t="s">
        <v>25</v>
      </c>
      <c r="J36" s="45">
        <v>5</v>
      </c>
      <c r="K36" s="43">
        <v>1</v>
      </c>
      <c r="L36" s="45">
        <v>1</v>
      </c>
      <c r="M36" s="36">
        <f t="shared" si="0"/>
        <v>24</v>
      </c>
      <c r="N36" s="123" t="str">
        <f>IF(M36&lt;31,"BAJO",IF(Matriz!M36&lt;61,"MEDIO","ALTO"))</f>
        <v>BAJO</v>
      </c>
      <c r="O36" s="124"/>
      <c r="P36" s="142" t="s">
        <v>96</v>
      </c>
      <c r="Q36" s="143"/>
      <c r="R36" s="46" t="s">
        <v>26</v>
      </c>
      <c r="S36" s="21"/>
      <c r="T36" s="21"/>
      <c r="U36" s="21"/>
      <c r="V36" s="21"/>
      <c r="W36" s="21"/>
      <c r="X36" s="21"/>
    </row>
    <row r="37" spans="1:24" ht="36.75" thickBot="1" x14ac:dyDescent="0.3">
      <c r="A37" s="43">
        <v>31</v>
      </c>
      <c r="B37" s="51" t="s">
        <v>80</v>
      </c>
      <c r="C37" s="52" t="s">
        <v>118</v>
      </c>
      <c r="D37" s="53" t="s">
        <v>263</v>
      </c>
      <c r="E37" s="52" t="s">
        <v>21</v>
      </c>
      <c r="F37" s="53" t="s">
        <v>77</v>
      </c>
      <c r="G37" s="52" t="s">
        <v>119</v>
      </c>
      <c r="H37" s="53" t="s">
        <v>251</v>
      </c>
      <c r="I37" s="38" t="s">
        <v>25</v>
      </c>
      <c r="J37" s="40">
        <v>1</v>
      </c>
      <c r="K37" s="38">
        <v>5</v>
      </c>
      <c r="L37" s="40">
        <v>5</v>
      </c>
      <c r="M37" s="36">
        <f t="shared" si="0"/>
        <v>36</v>
      </c>
      <c r="N37" s="123" t="str">
        <f>IF(M37&lt;31,"BAJO",IF(Matriz!M37&lt;61,"MEDIO","ALTO"))</f>
        <v>MEDIO</v>
      </c>
      <c r="O37" s="124"/>
      <c r="P37" s="125" t="s">
        <v>250</v>
      </c>
      <c r="Q37" s="126"/>
      <c r="R37" s="42" t="s">
        <v>26</v>
      </c>
      <c r="S37" s="21"/>
      <c r="T37" s="21"/>
      <c r="U37" s="21"/>
      <c r="V37" s="21"/>
      <c r="W37" s="21"/>
      <c r="X37" s="21"/>
    </row>
    <row r="38" spans="1:24" ht="48.75" thickBot="1" x14ac:dyDescent="0.3">
      <c r="A38" s="33">
        <v>32</v>
      </c>
      <c r="B38" s="91" t="s">
        <v>80</v>
      </c>
      <c r="C38" s="92" t="s">
        <v>118</v>
      </c>
      <c r="D38" s="93" t="s">
        <v>121</v>
      </c>
      <c r="E38" s="92" t="s">
        <v>21</v>
      </c>
      <c r="F38" s="93" t="s">
        <v>36</v>
      </c>
      <c r="G38" s="92" t="s">
        <v>122</v>
      </c>
      <c r="H38" s="93" t="s">
        <v>38</v>
      </c>
      <c r="I38" s="94" t="s">
        <v>25</v>
      </c>
      <c r="J38" s="95">
        <v>1</v>
      </c>
      <c r="K38" s="94">
        <v>1</v>
      </c>
      <c r="L38" s="95">
        <v>10</v>
      </c>
      <c r="M38" s="36">
        <f t="shared" si="0"/>
        <v>37</v>
      </c>
      <c r="N38" s="123" t="str">
        <f>IF(M38&lt;31,"BAJO",IF(Matriz!M38&lt;61,"MEDIO","ALTO"))</f>
        <v>MEDIO</v>
      </c>
      <c r="O38" s="124"/>
      <c r="P38" s="156" t="s">
        <v>250</v>
      </c>
      <c r="Q38" s="157"/>
      <c r="R38" s="96" t="s">
        <v>120</v>
      </c>
      <c r="S38" s="21"/>
      <c r="T38" s="21"/>
      <c r="U38" s="21"/>
      <c r="V38" s="21"/>
      <c r="W38" s="21"/>
      <c r="X38" s="21"/>
    </row>
    <row r="39" spans="1:24" ht="36.75" thickBot="1" x14ac:dyDescent="0.3">
      <c r="A39" s="33">
        <v>33</v>
      </c>
      <c r="B39" s="48" t="s">
        <v>80</v>
      </c>
      <c r="C39" s="92" t="s">
        <v>259</v>
      </c>
      <c r="D39" s="50" t="s">
        <v>261</v>
      </c>
      <c r="E39" s="92" t="s">
        <v>21</v>
      </c>
      <c r="F39" s="50" t="s">
        <v>260</v>
      </c>
      <c r="G39" s="49" t="s">
        <v>262</v>
      </c>
      <c r="H39" s="93" t="s">
        <v>24</v>
      </c>
      <c r="I39" s="43"/>
      <c r="J39" s="45">
        <v>1</v>
      </c>
      <c r="K39" s="43">
        <v>5</v>
      </c>
      <c r="L39" s="45">
        <v>1</v>
      </c>
      <c r="M39" s="36">
        <f t="shared" si="0"/>
        <v>24</v>
      </c>
      <c r="N39" s="123" t="str">
        <f>IF(M39&lt;31,"BAJO",IF(Matriz!M39&lt;61,"MEDIO","ALTO"))</f>
        <v>BAJO</v>
      </c>
      <c r="O39" s="124"/>
      <c r="P39" s="156" t="s">
        <v>250</v>
      </c>
      <c r="Q39" s="157"/>
      <c r="R39" s="96" t="s">
        <v>120</v>
      </c>
      <c r="S39" s="21"/>
      <c r="T39" s="21"/>
      <c r="U39" s="21"/>
      <c r="V39" s="21"/>
      <c r="W39" s="21"/>
      <c r="X39" s="21"/>
    </row>
    <row r="40" spans="1:24" ht="48.75" thickBot="1" x14ac:dyDescent="0.3">
      <c r="A40" s="38">
        <v>34</v>
      </c>
      <c r="B40" s="51" t="s">
        <v>80</v>
      </c>
      <c r="C40" s="52" t="s">
        <v>118</v>
      </c>
      <c r="D40" s="53" t="s">
        <v>121</v>
      </c>
      <c r="E40" s="52" t="s">
        <v>74</v>
      </c>
      <c r="F40" s="53" t="s">
        <v>85</v>
      </c>
      <c r="G40" s="52" t="s">
        <v>122</v>
      </c>
      <c r="H40" s="53" t="s">
        <v>38</v>
      </c>
      <c r="I40" s="38" t="s">
        <v>25</v>
      </c>
      <c r="J40" s="40">
        <v>1</v>
      </c>
      <c r="K40" s="38">
        <v>1</v>
      </c>
      <c r="L40" s="40">
        <v>5</v>
      </c>
      <c r="M40" s="36">
        <f t="shared" si="0"/>
        <v>22</v>
      </c>
      <c r="N40" s="123" t="str">
        <f>IF(M40&lt;31,"BAJO",IF(Matriz!M40&lt;61,"MEDIO","ALTO"))</f>
        <v>BAJO</v>
      </c>
      <c r="O40" s="124"/>
      <c r="P40" s="125" t="s">
        <v>123</v>
      </c>
      <c r="Q40" s="126"/>
      <c r="R40" s="42" t="s">
        <v>120</v>
      </c>
      <c r="S40" s="21"/>
      <c r="T40" s="21"/>
      <c r="U40" s="21"/>
      <c r="V40" s="21"/>
      <c r="W40" s="21"/>
      <c r="X40" s="21"/>
    </row>
    <row r="41" spans="1:24" ht="48.75" thickBot="1" x14ac:dyDescent="0.3">
      <c r="A41" s="43">
        <v>35</v>
      </c>
      <c r="B41" s="48" t="s">
        <v>80</v>
      </c>
      <c r="C41" s="49" t="s">
        <v>124</v>
      </c>
      <c r="D41" s="50" t="s">
        <v>125</v>
      </c>
      <c r="E41" s="49" t="s">
        <v>21</v>
      </c>
      <c r="F41" s="50" t="s">
        <v>36</v>
      </c>
      <c r="G41" s="49" t="s">
        <v>111</v>
      </c>
      <c r="H41" s="50" t="s">
        <v>252</v>
      </c>
      <c r="I41" s="43" t="s">
        <v>25</v>
      </c>
      <c r="J41" s="45">
        <v>1</v>
      </c>
      <c r="K41" s="43">
        <v>1</v>
      </c>
      <c r="L41" s="45">
        <v>5</v>
      </c>
      <c r="M41" s="36">
        <f t="shared" si="0"/>
        <v>22</v>
      </c>
      <c r="N41" s="123" t="str">
        <f>IF(M41&lt;31,"BAJO",IF(Matriz!M41&lt;61,"MEDIO","ALTO"))</f>
        <v>BAJO</v>
      </c>
      <c r="O41" s="124"/>
      <c r="P41" s="142" t="s">
        <v>299</v>
      </c>
      <c r="Q41" s="143"/>
      <c r="R41" s="46" t="s">
        <v>120</v>
      </c>
      <c r="S41" s="21"/>
      <c r="T41" s="21"/>
      <c r="U41" s="21"/>
      <c r="V41" s="21"/>
      <c r="W41" s="21"/>
      <c r="X41" s="21"/>
    </row>
    <row r="42" spans="1:24" ht="48.75" thickBot="1" x14ac:dyDescent="0.3">
      <c r="A42" s="33">
        <v>36</v>
      </c>
      <c r="B42" s="51" t="s">
        <v>80</v>
      </c>
      <c r="C42" s="52" t="s">
        <v>126</v>
      </c>
      <c r="D42" s="53" t="s">
        <v>127</v>
      </c>
      <c r="E42" s="52" t="s">
        <v>21</v>
      </c>
      <c r="F42" s="53" t="s">
        <v>36</v>
      </c>
      <c r="G42" s="52" t="s">
        <v>128</v>
      </c>
      <c r="H42" s="53" t="s">
        <v>60</v>
      </c>
      <c r="I42" s="38" t="s">
        <v>25</v>
      </c>
      <c r="J42" s="40">
        <v>5</v>
      </c>
      <c r="K42" s="38">
        <v>1</v>
      </c>
      <c r="L42" s="40">
        <v>5</v>
      </c>
      <c r="M42" s="36">
        <f t="shared" si="0"/>
        <v>36</v>
      </c>
      <c r="N42" s="123" t="str">
        <f>IF(M42&lt;31,"BAJO",IF(Matriz!M42&lt;61,"MEDIO","ALTO"))</f>
        <v>MEDIO</v>
      </c>
      <c r="O42" s="124"/>
      <c r="P42" s="125" t="s">
        <v>96</v>
      </c>
      <c r="Q42" s="126"/>
      <c r="R42" s="42" t="s">
        <v>105</v>
      </c>
      <c r="S42" s="21"/>
      <c r="T42" s="21"/>
      <c r="U42" s="21"/>
      <c r="V42" s="21"/>
      <c r="W42" s="21"/>
      <c r="X42" s="21"/>
    </row>
    <row r="43" spans="1:24" ht="36.75" thickBot="1" x14ac:dyDescent="0.3">
      <c r="A43" s="33">
        <v>37</v>
      </c>
      <c r="B43" s="48" t="s">
        <v>80</v>
      </c>
      <c r="C43" s="49" t="s">
        <v>126</v>
      </c>
      <c r="D43" s="50" t="s">
        <v>127</v>
      </c>
      <c r="E43" s="49" t="s">
        <v>74</v>
      </c>
      <c r="F43" s="50" t="s">
        <v>58</v>
      </c>
      <c r="G43" s="49" t="s">
        <v>129</v>
      </c>
      <c r="H43" s="50" t="s">
        <v>60</v>
      </c>
      <c r="I43" s="43" t="s">
        <v>25</v>
      </c>
      <c r="J43" s="45">
        <v>5</v>
      </c>
      <c r="K43" s="43">
        <v>1</v>
      </c>
      <c r="L43" s="45">
        <v>1</v>
      </c>
      <c r="M43" s="36">
        <f t="shared" si="0"/>
        <v>24</v>
      </c>
      <c r="N43" s="123" t="str">
        <f>IF(M43&lt;31,"BAJO",IF(Matriz!M43&lt;61,"MEDIO","ALTO"))</f>
        <v>BAJO</v>
      </c>
      <c r="O43" s="124"/>
      <c r="P43" s="142" t="s">
        <v>96</v>
      </c>
      <c r="Q43" s="143"/>
      <c r="R43" s="46" t="s">
        <v>105</v>
      </c>
      <c r="S43" s="21"/>
      <c r="T43" s="21"/>
      <c r="U43" s="21"/>
      <c r="V43" s="21"/>
      <c r="W43" s="21"/>
      <c r="X43" s="21"/>
    </row>
    <row r="44" spans="1:24" ht="36.75" thickBot="1" x14ac:dyDescent="0.3">
      <c r="A44" s="38">
        <v>38</v>
      </c>
      <c r="B44" s="51" t="s">
        <v>80</v>
      </c>
      <c r="C44" s="52" t="s">
        <v>126</v>
      </c>
      <c r="D44" s="53" t="s">
        <v>130</v>
      </c>
      <c r="E44" s="52" t="s">
        <v>21</v>
      </c>
      <c r="F44" s="53" t="s">
        <v>28</v>
      </c>
      <c r="G44" s="52" t="s">
        <v>131</v>
      </c>
      <c r="H44" s="53" t="s">
        <v>29</v>
      </c>
      <c r="I44" s="38" t="s">
        <v>25</v>
      </c>
      <c r="J44" s="40">
        <v>1</v>
      </c>
      <c r="K44" s="38">
        <v>1</v>
      </c>
      <c r="L44" s="40">
        <v>5</v>
      </c>
      <c r="M44" s="36">
        <f t="shared" si="0"/>
        <v>22</v>
      </c>
      <c r="N44" s="123" t="str">
        <f>IF(M44&lt;31,"BAJO",IF(Matriz!M44&lt;61,"MEDIO","ALTO"))</f>
        <v>BAJO</v>
      </c>
      <c r="O44" s="124"/>
      <c r="P44" s="125" t="s">
        <v>96</v>
      </c>
      <c r="Q44" s="126"/>
      <c r="R44" s="42" t="s">
        <v>105</v>
      </c>
      <c r="S44" s="21"/>
      <c r="T44" s="21"/>
      <c r="U44" s="21"/>
      <c r="V44" s="21"/>
      <c r="W44" s="21"/>
      <c r="X44" s="21"/>
    </row>
    <row r="45" spans="1:24" ht="48.75" thickBot="1" x14ac:dyDescent="0.3">
      <c r="A45" s="43">
        <v>39</v>
      </c>
      <c r="B45" s="51" t="s">
        <v>80</v>
      </c>
      <c r="C45" s="49" t="s">
        <v>132</v>
      </c>
      <c r="D45" s="50" t="s">
        <v>133</v>
      </c>
      <c r="E45" s="49" t="s">
        <v>21</v>
      </c>
      <c r="F45" s="50" t="s">
        <v>28</v>
      </c>
      <c r="G45" s="49" t="s">
        <v>134</v>
      </c>
      <c r="H45" s="50" t="s">
        <v>249</v>
      </c>
      <c r="I45" s="43" t="s">
        <v>25</v>
      </c>
      <c r="J45" s="45">
        <v>1</v>
      </c>
      <c r="K45" s="43">
        <v>1</v>
      </c>
      <c r="L45" s="45">
        <v>1</v>
      </c>
      <c r="M45" s="36">
        <f t="shared" si="0"/>
        <v>10</v>
      </c>
      <c r="N45" s="123" t="str">
        <f>IF(M45&lt;31,"BAJO",IF(Matriz!M45&lt;61,"MEDIO","ALTO"))</f>
        <v>BAJO</v>
      </c>
      <c r="O45" s="124"/>
      <c r="P45" s="142" t="s">
        <v>250</v>
      </c>
      <c r="Q45" s="143"/>
      <c r="R45" s="46" t="s">
        <v>120</v>
      </c>
      <c r="S45" s="21"/>
      <c r="T45" s="21"/>
      <c r="U45" s="21"/>
      <c r="V45" s="21"/>
      <c r="W45" s="21"/>
      <c r="X45" s="21"/>
    </row>
    <row r="46" spans="1:24" ht="36.75" thickBot="1" x14ac:dyDescent="0.3">
      <c r="A46" s="33">
        <v>40</v>
      </c>
      <c r="B46" s="51" t="s">
        <v>80</v>
      </c>
      <c r="C46" s="52" t="s">
        <v>135</v>
      </c>
      <c r="D46" s="53" t="s">
        <v>136</v>
      </c>
      <c r="E46" s="52" t="s">
        <v>21</v>
      </c>
      <c r="F46" s="53" t="s">
        <v>28</v>
      </c>
      <c r="G46" s="52" t="s">
        <v>137</v>
      </c>
      <c r="H46" s="53" t="s">
        <v>249</v>
      </c>
      <c r="I46" s="38" t="s">
        <v>25</v>
      </c>
      <c r="J46" s="40">
        <v>5</v>
      </c>
      <c r="K46" s="38">
        <v>1</v>
      </c>
      <c r="L46" s="40">
        <v>1</v>
      </c>
      <c r="M46" s="36">
        <f t="shared" si="0"/>
        <v>24</v>
      </c>
      <c r="N46" s="123" t="str">
        <f>IF(M46&lt;31,"BAJO",IF(Matriz!M46&lt;61,"MEDIO","ALTO"))</f>
        <v>BAJO</v>
      </c>
      <c r="O46" s="124"/>
      <c r="P46" s="125" t="s">
        <v>250</v>
      </c>
      <c r="Q46" s="126"/>
      <c r="R46" s="42" t="s">
        <v>120</v>
      </c>
      <c r="S46" s="21"/>
      <c r="T46" s="21"/>
      <c r="U46" s="21"/>
      <c r="V46" s="21"/>
      <c r="W46" s="21"/>
      <c r="X46" s="21"/>
    </row>
    <row r="47" spans="1:24" ht="54" customHeight="1" thickBot="1" x14ac:dyDescent="0.3">
      <c r="A47" s="33">
        <v>41</v>
      </c>
      <c r="B47" s="51" t="s">
        <v>80</v>
      </c>
      <c r="C47" s="49" t="s">
        <v>138</v>
      </c>
      <c r="D47" s="50" t="s">
        <v>139</v>
      </c>
      <c r="E47" s="49" t="s">
        <v>21</v>
      </c>
      <c r="F47" s="50" t="s">
        <v>48</v>
      </c>
      <c r="G47" s="49" t="s">
        <v>140</v>
      </c>
      <c r="H47" s="50" t="s">
        <v>29</v>
      </c>
      <c r="I47" s="43" t="s">
        <v>25</v>
      </c>
      <c r="J47" s="45">
        <v>1</v>
      </c>
      <c r="K47" s="43">
        <v>1</v>
      </c>
      <c r="L47" s="45">
        <v>5</v>
      </c>
      <c r="M47" s="36">
        <f t="shared" si="0"/>
        <v>22</v>
      </c>
      <c r="N47" s="123" t="str">
        <f>IF(M47&lt;31,"BAJO",IF(Matriz!M47&lt;61,"MEDIO","ALTO"))</f>
        <v>BAJO</v>
      </c>
      <c r="O47" s="124"/>
      <c r="P47" s="142" t="s">
        <v>250</v>
      </c>
      <c r="Q47" s="143"/>
      <c r="R47" s="46" t="s">
        <v>26</v>
      </c>
      <c r="S47" s="21"/>
      <c r="T47" s="21"/>
      <c r="U47" s="21"/>
      <c r="V47" s="21"/>
      <c r="W47" s="21"/>
      <c r="X47" s="21"/>
    </row>
    <row r="48" spans="1:24" ht="70.5" customHeight="1" thickBot="1" x14ac:dyDescent="0.3">
      <c r="A48" s="38">
        <v>42</v>
      </c>
      <c r="B48" s="107" t="s">
        <v>80</v>
      </c>
      <c r="C48" s="108" t="s">
        <v>141</v>
      </c>
      <c r="D48" s="109" t="s">
        <v>142</v>
      </c>
      <c r="E48" s="108" t="s">
        <v>74</v>
      </c>
      <c r="F48" s="109" t="s">
        <v>143</v>
      </c>
      <c r="G48" s="108" t="s">
        <v>144</v>
      </c>
      <c r="H48" s="109" t="s">
        <v>24</v>
      </c>
      <c r="I48" s="33" t="s">
        <v>25</v>
      </c>
      <c r="J48" s="35">
        <v>10</v>
      </c>
      <c r="K48" s="33">
        <v>1</v>
      </c>
      <c r="L48" s="35">
        <v>5</v>
      </c>
      <c r="M48" s="36">
        <f t="shared" si="0"/>
        <v>53.5</v>
      </c>
      <c r="N48" s="123" t="str">
        <f>IF(M48&lt;31,"BAJO",IF(Matriz!M48&lt;61,"MEDIO","ALTO"))</f>
        <v>MEDIO</v>
      </c>
      <c r="O48" s="124"/>
      <c r="P48" s="144" t="s">
        <v>277</v>
      </c>
      <c r="Q48" s="145"/>
      <c r="R48" s="37" t="s">
        <v>26</v>
      </c>
      <c r="S48" s="21"/>
      <c r="T48" s="21"/>
      <c r="U48" s="21"/>
      <c r="V48" s="21"/>
      <c r="W48" s="21"/>
      <c r="X48" s="21"/>
    </row>
    <row r="49" spans="1:24" ht="70.5" customHeight="1" thickBot="1" x14ac:dyDescent="0.3">
      <c r="A49" s="33">
        <v>43</v>
      </c>
      <c r="B49" s="116" t="s">
        <v>80</v>
      </c>
      <c r="C49" s="116" t="s">
        <v>223</v>
      </c>
      <c r="D49" s="116" t="s">
        <v>278</v>
      </c>
      <c r="E49" s="116" t="s">
        <v>21</v>
      </c>
      <c r="F49" s="116" t="s">
        <v>22</v>
      </c>
      <c r="G49" s="116" t="s">
        <v>224</v>
      </c>
      <c r="H49" s="116" t="s">
        <v>253</v>
      </c>
      <c r="I49" s="117" t="s">
        <v>71</v>
      </c>
      <c r="J49" s="117">
        <v>1</v>
      </c>
      <c r="K49" s="117">
        <v>1</v>
      </c>
      <c r="L49" s="117">
        <v>1</v>
      </c>
      <c r="M49" s="118">
        <f t="shared" si="0"/>
        <v>10</v>
      </c>
      <c r="N49" s="148" t="str">
        <f>IF(M49&lt;31,"BAJO",IF(Matriz!M49&lt;61,"MEDIO","ALTO"))</f>
        <v>BAJO</v>
      </c>
      <c r="O49" s="149"/>
      <c r="P49" s="125" t="s">
        <v>254</v>
      </c>
      <c r="Q49" s="126"/>
      <c r="R49" s="38" t="s">
        <v>26</v>
      </c>
      <c r="S49" s="21"/>
      <c r="T49" s="21"/>
      <c r="U49" s="21"/>
      <c r="V49" s="21"/>
      <c r="W49" s="21"/>
      <c r="X49" s="21"/>
    </row>
    <row r="50" spans="1:24" ht="85.5" customHeight="1" thickBot="1" x14ac:dyDescent="0.3">
      <c r="A50" s="33">
        <v>44</v>
      </c>
      <c r="B50" s="119" t="s">
        <v>80</v>
      </c>
      <c r="C50" s="52" t="s">
        <v>301</v>
      </c>
      <c r="D50" s="53" t="s">
        <v>303</v>
      </c>
      <c r="E50" s="52" t="s">
        <v>21</v>
      </c>
      <c r="F50" s="53" t="s">
        <v>304</v>
      </c>
      <c r="G50" s="52" t="s">
        <v>305</v>
      </c>
      <c r="H50" s="53" t="s">
        <v>307</v>
      </c>
      <c r="I50" s="120" t="s">
        <v>25</v>
      </c>
      <c r="J50" s="120">
        <v>1</v>
      </c>
      <c r="K50" s="120">
        <v>5</v>
      </c>
      <c r="L50" s="120">
        <v>10</v>
      </c>
      <c r="M50" s="118">
        <f>J50*3.5+K50*3.5+L50*3</f>
        <v>51</v>
      </c>
      <c r="N50" s="148" t="str">
        <f>IF(M50&lt;31,"BAJO",IF(Matriz!M50&lt;61,"MEDIO","ALTO"))</f>
        <v>MEDIO</v>
      </c>
      <c r="O50" s="149"/>
      <c r="P50" s="151" t="s">
        <v>308</v>
      </c>
      <c r="Q50" s="152"/>
      <c r="R50" s="46" t="s">
        <v>309</v>
      </c>
      <c r="S50" s="21"/>
      <c r="T50" s="21"/>
      <c r="U50" s="21"/>
      <c r="V50" s="21"/>
      <c r="W50" s="21"/>
      <c r="X50" s="21"/>
    </row>
    <row r="51" spans="1:24" ht="70.5" customHeight="1" thickBot="1" x14ac:dyDescent="0.3">
      <c r="A51" s="38">
        <v>45</v>
      </c>
      <c r="B51" s="115" t="s">
        <v>80</v>
      </c>
      <c r="C51" s="52" t="s">
        <v>302</v>
      </c>
      <c r="D51" s="53" t="s">
        <v>303</v>
      </c>
      <c r="E51" s="52" t="s">
        <v>21</v>
      </c>
      <c r="F51" s="53" t="s">
        <v>304</v>
      </c>
      <c r="G51" s="52" t="s">
        <v>306</v>
      </c>
      <c r="H51" s="53" t="s">
        <v>307</v>
      </c>
      <c r="I51" s="120" t="s">
        <v>25</v>
      </c>
      <c r="J51" s="120">
        <v>1</v>
      </c>
      <c r="K51" s="120">
        <v>5</v>
      </c>
      <c r="L51" s="120">
        <v>10</v>
      </c>
      <c r="M51" s="121">
        <f t="shared" si="0"/>
        <v>51</v>
      </c>
      <c r="N51" s="150" t="str">
        <f>IF(M51&lt;31,"BAJO",IF(Matriz!M51&lt;61,"MEDIO","ALTO"))</f>
        <v>MEDIO</v>
      </c>
      <c r="O51" s="124"/>
      <c r="P51" s="153" t="s">
        <v>317</v>
      </c>
      <c r="Q51" s="154"/>
      <c r="R51" s="38" t="s">
        <v>309</v>
      </c>
      <c r="S51" s="21"/>
      <c r="T51" s="21"/>
      <c r="U51" s="21"/>
      <c r="V51" s="21"/>
      <c r="W51" s="21"/>
      <c r="X51" s="21"/>
    </row>
    <row r="52" spans="1:24" ht="66" customHeight="1" thickBot="1" x14ac:dyDescent="0.3">
      <c r="A52" s="33">
        <v>46</v>
      </c>
      <c r="B52" s="115" t="s">
        <v>45</v>
      </c>
      <c r="C52" s="52" t="s">
        <v>310</v>
      </c>
      <c r="D52" s="53" t="s">
        <v>311</v>
      </c>
      <c r="E52" s="52" t="s">
        <v>21</v>
      </c>
      <c r="F52" s="53" t="s">
        <v>64</v>
      </c>
      <c r="G52" s="52" t="s">
        <v>65</v>
      </c>
      <c r="H52" s="53" t="s">
        <v>66</v>
      </c>
      <c r="I52" s="38" t="s">
        <v>25</v>
      </c>
      <c r="J52" s="38">
        <v>1</v>
      </c>
      <c r="K52" s="38">
        <v>5</v>
      </c>
      <c r="L52" s="38">
        <v>5</v>
      </c>
      <c r="M52" s="98">
        <f t="shared" ref="M52:M53" si="1">J52*3.5+K52*3.5+L52*3</f>
        <v>36</v>
      </c>
      <c r="N52" s="155" t="str">
        <f>IF(M52&lt;31,"BAJO",IF(Matriz!M52&lt;61,"MEDIO","ALTO"))</f>
        <v>MEDIO</v>
      </c>
      <c r="O52" s="155"/>
      <c r="P52" s="122" t="s">
        <v>318</v>
      </c>
      <c r="Q52" s="122"/>
      <c r="R52" s="38" t="s">
        <v>309</v>
      </c>
      <c r="S52" s="21"/>
      <c r="T52" s="21"/>
      <c r="U52" s="21"/>
      <c r="V52" s="21"/>
      <c r="W52" s="21"/>
      <c r="X52" s="21"/>
    </row>
    <row r="53" spans="1:24" ht="66" customHeight="1" thickBot="1" x14ac:dyDescent="0.3">
      <c r="A53" s="113"/>
      <c r="B53" s="115" t="s">
        <v>45</v>
      </c>
      <c r="C53" s="52" t="s">
        <v>310</v>
      </c>
      <c r="D53" s="53" t="s">
        <v>312</v>
      </c>
      <c r="E53" s="52" t="s">
        <v>21</v>
      </c>
      <c r="F53" s="53" t="s">
        <v>313</v>
      </c>
      <c r="G53" s="52" t="s">
        <v>314</v>
      </c>
      <c r="H53" s="53" t="s">
        <v>315</v>
      </c>
      <c r="I53" s="69" t="s">
        <v>25</v>
      </c>
      <c r="J53" s="73">
        <v>1</v>
      </c>
      <c r="K53" s="69">
        <v>5</v>
      </c>
      <c r="L53" s="73">
        <v>5</v>
      </c>
      <c r="M53" s="98">
        <f t="shared" si="1"/>
        <v>36</v>
      </c>
      <c r="N53" s="155" t="str">
        <f>IF(M53&lt;31,"BAJO",IF(Matriz!M53&lt;61,"MEDIO","ALTO"))</f>
        <v>MEDIO</v>
      </c>
      <c r="O53" s="155"/>
      <c r="P53" s="122" t="s">
        <v>316</v>
      </c>
      <c r="Q53" s="122"/>
      <c r="R53" s="38" t="s">
        <v>309</v>
      </c>
      <c r="S53" s="21"/>
      <c r="T53" s="21"/>
      <c r="U53" s="21"/>
      <c r="V53" s="21"/>
      <c r="W53" s="21"/>
      <c r="X53" s="21"/>
    </row>
    <row r="54" spans="1:24" ht="68.25" customHeight="1" thickBot="1" x14ac:dyDescent="0.3">
      <c r="A54" s="113">
        <v>44</v>
      </c>
      <c r="B54" s="110" t="s">
        <v>19</v>
      </c>
      <c r="C54" s="111" t="s">
        <v>242</v>
      </c>
      <c r="D54" s="112" t="s">
        <v>229</v>
      </c>
      <c r="E54" s="111" t="s">
        <v>21</v>
      </c>
      <c r="F54" s="112" t="s">
        <v>28</v>
      </c>
      <c r="G54" s="111" t="s">
        <v>232</v>
      </c>
      <c r="H54" s="112" t="s">
        <v>29</v>
      </c>
      <c r="I54" s="69" t="s">
        <v>25</v>
      </c>
      <c r="J54" s="73">
        <v>1</v>
      </c>
      <c r="K54" s="69">
        <v>1</v>
      </c>
      <c r="L54" s="73">
        <v>1</v>
      </c>
      <c r="M54" s="114">
        <f t="shared" si="0"/>
        <v>10</v>
      </c>
      <c r="N54" s="146" t="str">
        <f>IF(M54&lt;31,"BAJO",IF(Matriz!M54&lt;61,"MEDIO","ALTO"))</f>
        <v>BAJO</v>
      </c>
      <c r="O54" s="147"/>
      <c r="P54" s="129" t="s">
        <v>30</v>
      </c>
      <c r="Q54" s="130"/>
      <c r="R54" s="74" t="s">
        <v>26</v>
      </c>
      <c r="S54" s="21"/>
      <c r="T54" s="21"/>
      <c r="U54" s="21"/>
      <c r="V54" s="21"/>
      <c r="W54" s="21"/>
      <c r="X54" s="21"/>
    </row>
    <row r="55" spans="1:24" ht="48.75" thickBot="1" x14ac:dyDescent="0.3">
      <c r="A55" s="43">
        <v>45</v>
      </c>
      <c r="B55" s="54" t="s">
        <v>19</v>
      </c>
      <c r="C55" s="55" t="s">
        <v>241</v>
      </c>
      <c r="D55" s="56" t="s">
        <v>243</v>
      </c>
      <c r="E55" s="55" t="s">
        <v>21</v>
      </c>
      <c r="F55" s="56" t="s">
        <v>36</v>
      </c>
      <c r="G55" s="55" t="s">
        <v>37</v>
      </c>
      <c r="H55" s="56" t="s">
        <v>38</v>
      </c>
      <c r="I55" s="38" t="s">
        <v>25</v>
      </c>
      <c r="J55" s="40">
        <v>1</v>
      </c>
      <c r="K55" s="38">
        <v>1</v>
      </c>
      <c r="L55" s="40">
        <v>1</v>
      </c>
      <c r="M55" s="36">
        <f t="shared" si="0"/>
        <v>10</v>
      </c>
      <c r="N55" s="123" t="str">
        <f>IF(M55&lt;31,"BAJO",IF(Matriz!M55&lt;61,"MEDIO","ALTO"))</f>
        <v>BAJO</v>
      </c>
      <c r="O55" s="124"/>
      <c r="P55" s="125" t="s">
        <v>265</v>
      </c>
      <c r="Q55" s="126"/>
      <c r="R55" s="42" t="s">
        <v>26</v>
      </c>
      <c r="S55" s="21"/>
      <c r="T55" s="21"/>
      <c r="U55" s="21"/>
      <c r="V55" s="21"/>
      <c r="W55" s="21"/>
      <c r="X55" s="21"/>
    </row>
    <row r="56" spans="1:24" ht="58.5" customHeight="1" thickBot="1" x14ac:dyDescent="0.3">
      <c r="A56" s="33">
        <v>46</v>
      </c>
      <c r="B56" s="54" t="s">
        <v>145</v>
      </c>
      <c r="C56" s="55" t="s">
        <v>146</v>
      </c>
      <c r="D56" s="56" t="s">
        <v>147</v>
      </c>
      <c r="E56" s="55" t="s">
        <v>21</v>
      </c>
      <c r="F56" s="56" t="s">
        <v>48</v>
      </c>
      <c r="G56" s="55" t="s">
        <v>148</v>
      </c>
      <c r="H56" s="56" t="s">
        <v>249</v>
      </c>
      <c r="I56" s="38" t="s">
        <v>25</v>
      </c>
      <c r="J56" s="40">
        <v>5</v>
      </c>
      <c r="K56" s="38">
        <v>1</v>
      </c>
      <c r="L56" s="40">
        <v>1</v>
      </c>
      <c r="M56" s="36">
        <f t="shared" si="0"/>
        <v>24</v>
      </c>
      <c r="N56" s="123" t="str">
        <f>IF(M56&lt;31,"BAJO",IF(Matriz!M56&lt;61,"MEDIO","ALTO"))</f>
        <v>BAJO</v>
      </c>
      <c r="O56" s="124"/>
      <c r="P56" s="125" t="s">
        <v>255</v>
      </c>
      <c r="Q56" s="126"/>
      <c r="R56" s="42" t="s">
        <v>26</v>
      </c>
      <c r="S56" s="21"/>
      <c r="T56" s="21"/>
      <c r="U56" s="21"/>
      <c r="V56" s="21"/>
      <c r="W56" s="21"/>
      <c r="X56" s="21"/>
    </row>
    <row r="57" spans="1:24" ht="61.5" customHeight="1" thickBot="1" x14ac:dyDescent="0.3">
      <c r="A57" s="38">
        <v>47</v>
      </c>
      <c r="B57" s="57" t="s">
        <v>145</v>
      </c>
      <c r="C57" s="58" t="s">
        <v>149</v>
      </c>
      <c r="D57" s="59" t="s">
        <v>233</v>
      </c>
      <c r="E57" s="58" t="s">
        <v>21</v>
      </c>
      <c r="F57" s="59" t="s">
        <v>36</v>
      </c>
      <c r="G57" s="58" t="s">
        <v>44</v>
      </c>
      <c r="H57" s="59" t="s">
        <v>249</v>
      </c>
      <c r="I57" s="43" t="s">
        <v>25</v>
      </c>
      <c r="J57" s="45">
        <v>5</v>
      </c>
      <c r="K57" s="43">
        <v>1</v>
      </c>
      <c r="L57" s="45">
        <v>1</v>
      </c>
      <c r="M57" s="36">
        <f t="shared" si="0"/>
        <v>24</v>
      </c>
      <c r="N57" s="123" t="str">
        <f>IF(M57&lt;31,"BAJO",IF(Matriz!M57&lt;61,"MEDIO","ALTO"))</f>
        <v>BAJO</v>
      </c>
      <c r="O57" s="124"/>
      <c r="P57" s="142" t="s">
        <v>255</v>
      </c>
      <c r="Q57" s="143"/>
      <c r="R57" s="46" t="s">
        <v>26</v>
      </c>
      <c r="S57" s="21"/>
      <c r="T57" s="21"/>
      <c r="U57" s="21"/>
      <c r="V57" s="21"/>
      <c r="W57" s="21"/>
      <c r="X57" s="21"/>
    </row>
    <row r="58" spans="1:24" ht="36.75" thickBot="1" x14ac:dyDescent="0.3">
      <c r="A58" s="43">
        <v>48</v>
      </c>
      <c r="B58" s="54" t="s">
        <v>145</v>
      </c>
      <c r="C58" s="55" t="s">
        <v>150</v>
      </c>
      <c r="D58" s="56" t="s">
        <v>151</v>
      </c>
      <c r="E58" s="55" t="s">
        <v>21</v>
      </c>
      <c r="F58" s="56" t="s">
        <v>48</v>
      </c>
      <c r="G58" s="55" t="s">
        <v>152</v>
      </c>
      <c r="H58" s="56" t="s">
        <v>29</v>
      </c>
      <c r="I58" s="38" t="s">
        <v>25</v>
      </c>
      <c r="J58" s="40">
        <v>1</v>
      </c>
      <c r="K58" s="38">
        <v>1</v>
      </c>
      <c r="L58" s="40">
        <v>1</v>
      </c>
      <c r="M58" s="36">
        <f t="shared" si="0"/>
        <v>10</v>
      </c>
      <c r="N58" s="123" t="str">
        <f>IF(M58&lt;31,"BAJO",IF(Matriz!M58&lt;61,"MEDIO","ALTO"))</f>
        <v>BAJO</v>
      </c>
      <c r="O58" s="124"/>
      <c r="P58" s="125" t="s">
        <v>250</v>
      </c>
      <c r="Q58" s="126"/>
      <c r="R58" s="42" t="s">
        <v>26</v>
      </c>
      <c r="S58" s="21"/>
      <c r="T58" s="21"/>
      <c r="U58" s="21"/>
      <c r="V58" s="21"/>
      <c r="W58" s="21"/>
      <c r="X58" s="21"/>
    </row>
    <row r="59" spans="1:24" ht="36.75" thickBot="1" x14ac:dyDescent="0.3">
      <c r="A59" s="33">
        <v>49</v>
      </c>
      <c r="B59" s="57" t="s">
        <v>145</v>
      </c>
      <c r="C59" s="58" t="s">
        <v>153</v>
      </c>
      <c r="D59" s="59" t="s">
        <v>154</v>
      </c>
      <c r="E59" s="58" t="s">
        <v>21</v>
      </c>
      <c r="F59" s="59" t="s">
        <v>48</v>
      </c>
      <c r="G59" s="58" t="s">
        <v>152</v>
      </c>
      <c r="H59" s="59" t="s">
        <v>29</v>
      </c>
      <c r="I59" s="43" t="s">
        <v>25</v>
      </c>
      <c r="J59" s="45">
        <v>5</v>
      </c>
      <c r="K59" s="43">
        <v>1</v>
      </c>
      <c r="L59" s="45">
        <v>1</v>
      </c>
      <c r="M59" s="36">
        <f t="shared" si="0"/>
        <v>24</v>
      </c>
      <c r="N59" s="123" t="str">
        <f>IF(M59&lt;31,"BAJO",IF(Matriz!M59&lt;61,"MEDIO","ALTO"))</f>
        <v>BAJO</v>
      </c>
      <c r="O59" s="124"/>
      <c r="P59" s="142" t="s">
        <v>250</v>
      </c>
      <c r="Q59" s="143"/>
      <c r="R59" s="46" t="s">
        <v>26</v>
      </c>
      <c r="S59" s="21"/>
      <c r="T59" s="21"/>
      <c r="U59" s="21"/>
      <c r="V59" s="21"/>
      <c r="W59" s="21"/>
      <c r="X59" s="21"/>
    </row>
    <row r="60" spans="1:24" ht="57.75" customHeight="1" thickBot="1" x14ac:dyDescent="0.3">
      <c r="A60" s="38">
        <v>50</v>
      </c>
      <c r="B60" s="54" t="s">
        <v>145</v>
      </c>
      <c r="C60" s="55" t="s">
        <v>155</v>
      </c>
      <c r="D60" s="56" t="s">
        <v>256</v>
      </c>
      <c r="E60" s="55" t="s">
        <v>21</v>
      </c>
      <c r="F60" s="56" t="s">
        <v>28</v>
      </c>
      <c r="G60" s="55" t="s">
        <v>156</v>
      </c>
      <c r="H60" s="56" t="s">
        <v>29</v>
      </c>
      <c r="I60" s="38" t="s">
        <v>25</v>
      </c>
      <c r="J60" s="40">
        <v>1</v>
      </c>
      <c r="K60" s="38">
        <v>1</v>
      </c>
      <c r="L60" s="40">
        <v>1</v>
      </c>
      <c r="M60" s="36">
        <f t="shared" si="0"/>
        <v>10</v>
      </c>
      <c r="N60" s="123" t="str">
        <f>IF(M60&lt;31,"BAJO",IF(Matriz!M60&lt;61,"MEDIO","ALTO"))</f>
        <v>BAJO</v>
      </c>
      <c r="O60" s="124"/>
      <c r="P60" s="125" t="s">
        <v>250</v>
      </c>
      <c r="Q60" s="126"/>
      <c r="R60" s="42" t="s">
        <v>26</v>
      </c>
      <c r="S60" s="21"/>
      <c r="T60" s="21"/>
      <c r="U60" s="21"/>
      <c r="V60" s="21"/>
      <c r="W60" s="21"/>
      <c r="X60" s="21"/>
    </row>
    <row r="61" spans="1:24" ht="36.75" thickBot="1" x14ac:dyDescent="0.3">
      <c r="A61" s="43">
        <v>51</v>
      </c>
      <c r="B61" s="103" t="s">
        <v>145</v>
      </c>
      <c r="C61" s="104" t="s">
        <v>157</v>
      </c>
      <c r="D61" s="105" t="s">
        <v>158</v>
      </c>
      <c r="E61" s="58" t="s">
        <v>21</v>
      </c>
      <c r="F61" s="59" t="s">
        <v>28</v>
      </c>
      <c r="G61" s="58" t="s">
        <v>79</v>
      </c>
      <c r="H61" s="59" t="s">
        <v>29</v>
      </c>
      <c r="I61" s="43" t="s">
        <v>25</v>
      </c>
      <c r="J61" s="45">
        <v>5</v>
      </c>
      <c r="K61" s="43">
        <v>1</v>
      </c>
      <c r="L61" s="45">
        <v>1</v>
      </c>
      <c r="M61" s="36">
        <f t="shared" si="0"/>
        <v>24</v>
      </c>
      <c r="N61" s="123" t="str">
        <f>IF(M61&lt;31,"BAJO",IF(Matriz!M61&lt;61,"MEDIO","ALTO"))</f>
        <v>BAJO</v>
      </c>
      <c r="O61" s="124"/>
      <c r="P61" s="142" t="s">
        <v>250</v>
      </c>
      <c r="Q61" s="143"/>
      <c r="R61" s="46" t="s">
        <v>26</v>
      </c>
      <c r="S61" s="21"/>
      <c r="T61" s="21"/>
      <c r="U61" s="21"/>
      <c r="V61" s="21"/>
      <c r="W61" s="21"/>
      <c r="X61" s="21"/>
    </row>
    <row r="62" spans="1:24" ht="54.75" customHeight="1" thickBot="1" x14ac:dyDescent="0.3">
      <c r="A62" s="33">
        <v>52</v>
      </c>
      <c r="B62" s="57" t="s">
        <v>145</v>
      </c>
      <c r="C62" s="57" t="s">
        <v>289</v>
      </c>
      <c r="D62" s="57" t="s">
        <v>285</v>
      </c>
      <c r="E62" s="57" t="s">
        <v>74</v>
      </c>
      <c r="F62" s="57" t="s">
        <v>286</v>
      </c>
      <c r="G62" s="57" t="s">
        <v>37</v>
      </c>
      <c r="H62" s="57" t="s">
        <v>287</v>
      </c>
      <c r="I62" s="43" t="s">
        <v>25</v>
      </c>
      <c r="J62" s="45">
        <v>1</v>
      </c>
      <c r="K62" s="43">
        <v>5</v>
      </c>
      <c r="L62" s="45">
        <v>1</v>
      </c>
      <c r="M62" s="36">
        <f t="shared" ref="M62" si="2">J62*3.5+K62*3.5+L62*3</f>
        <v>24</v>
      </c>
      <c r="N62" s="123" t="str">
        <f>IF(M62&lt;31,"BAJO",IF(Matriz!M62&lt;61,"MEDIO","ALTO"))</f>
        <v>BAJO</v>
      </c>
      <c r="O62" s="124"/>
      <c r="P62" s="186" t="s">
        <v>290</v>
      </c>
      <c r="Q62" s="154"/>
      <c r="R62" s="42" t="s">
        <v>26</v>
      </c>
      <c r="S62" s="106"/>
      <c r="T62" s="21"/>
      <c r="U62" s="21"/>
      <c r="V62" s="21"/>
      <c r="W62" s="21"/>
      <c r="X62" s="21"/>
    </row>
    <row r="63" spans="1:24" ht="36.75" thickBot="1" x14ac:dyDescent="0.3">
      <c r="A63" s="33">
        <v>53</v>
      </c>
      <c r="B63" s="54" t="s">
        <v>145</v>
      </c>
      <c r="C63" s="55" t="s">
        <v>159</v>
      </c>
      <c r="D63" s="56" t="s">
        <v>160</v>
      </c>
      <c r="E63" s="55" t="s">
        <v>21</v>
      </c>
      <c r="F63" s="56" t="s">
        <v>48</v>
      </c>
      <c r="G63" s="55" t="s">
        <v>52</v>
      </c>
      <c r="H63" s="56" t="s">
        <v>249</v>
      </c>
      <c r="I63" s="38" t="s">
        <v>25</v>
      </c>
      <c r="J63" s="40">
        <v>1</v>
      </c>
      <c r="K63" s="38">
        <v>1</v>
      </c>
      <c r="L63" s="40">
        <v>5</v>
      </c>
      <c r="M63" s="36">
        <f t="shared" si="0"/>
        <v>22</v>
      </c>
      <c r="N63" s="123" t="str">
        <f>IF(M63&lt;31,"BAJO",IF(Matriz!M63&lt;61,"MEDIO","ALTO"))</f>
        <v>BAJO</v>
      </c>
      <c r="O63" s="124"/>
      <c r="P63" s="125" t="s">
        <v>250</v>
      </c>
      <c r="Q63" s="126"/>
      <c r="R63" s="42" t="s">
        <v>26</v>
      </c>
      <c r="S63" s="21"/>
      <c r="T63" s="21"/>
      <c r="U63" s="21"/>
      <c r="V63" s="21"/>
      <c r="W63" s="21"/>
      <c r="X63" s="21"/>
    </row>
    <row r="64" spans="1:24" ht="48.75" thickBot="1" x14ac:dyDescent="0.3">
      <c r="A64" s="38">
        <v>54</v>
      </c>
      <c r="B64" s="57" t="s">
        <v>145</v>
      </c>
      <c r="C64" s="58" t="s">
        <v>161</v>
      </c>
      <c r="D64" s="59" t="s">
        <v>162</v>
      </c>
      <c r="E64" s="58" t="s">
        <v>21</v>
      </c>
      <c r="F64" s="59" t="s">
        <v>48</v>
      </c>
      <c r="G64" s="58" t="s">
        <v>163</v>
      </c>
      <c r="H64" s="59" t="s">
        <v>164</v>
      </c>
      <c r="I64" s="43" t="s">
        <v>25</v>
      </c>
      <c r="J64" s="45">
        <v>1</v>
      </c>
      <c r="K64" s="43">
        <v>1</v>
      </c>
      <c r="L64" s="45">
        <v>1</v>
      </c>
      <c r="M64" s="36">
        <f t="shared" si="0"/>
        <v>10</v>
      </c>
      <c r="N64" s="123" t="str">
        <f>IF(M64&lt;31,"BAJO",IF(Matriz!M64&lt;61,"MEDIO","ALTO"))</f>
        <v>BAJO</v>
      </c>
      <c r="O64" s="124"/>
      <c r="P64" s="142" t="s">
        <v>250</v>
      </c>
      <c r="Q64" s="143"/>
      <c r="R64" s="46" t="s">
        <v>165</v>
      </c>
      <c r="S64" s="21"/>
      <c r="T64" s="21"/>
      <c r="U64" s="21"/>
      <c r="V64" s="21"/>
      <c r="W64" s="21"/>
      <c r="X64" s="21"/>
    </row>
    <row r="65" spans="1:24" ht="57.75" customHeight="1" thickBot="1" x14ac:dyDescent="0.3">
      <c r="A65" s="43">
        <v>55</v>
      </c>
      <c r="B65" s="54" t="s">
        <v>145</v>
      </c>
      <c r="C65" s="55" t="s">
        <v>166</v>
      </c>
      <c r="D65" s="56" t="s">
        <v>167</v>
      </c>
      <c r="E65" s="55" t="s">
        <v>21</v>
      </c>
      <c r="F65" s="56" t="s">
        <v>28</v>
      </c>
      <c r="G65" s="55" t="s">
        <v>163</v>
      </c>
      <c r="H65" s="56" t="s">
        <v>249</v>
      </c>
      <c r="I65" s="38" t="s">
        <v>25</v>
      </c>
      <c r="J65" s="40">
        <v>1</v>
      </c>
      <c r="K65" s="38">
        <v>1</v>
      </c>
      <c r="L65" s="40">
        <v>5</v>
      </c>
      <c r="M65" s="36">
        <f t="shared" si="0"/>
        <v>22</v>
      </c>
      <c r="N65" s="123" t="str">
        <f>IF(M65&lt;31,"BAJO",IF(Matriz!M65&lt;61,"MEDIO","ALTO"))</f>
        <v>BAJO</v>
      </c>
      <c r="O65" s="124"/>
      <c r="P65" s="125" t="s">
        <v>250</v>
      </c>
      <c r="Q65" s="126"/>
      <c r="R65" s="42" t="s">
        <v>168</v>
      </c>
      <c r="S65" s="21"/>
      <c r="T65" s="21"/>
      <c r="U65" s="21"/>
      <c r="V65" s="21"/>
      <c r="W65" s="21"/>
      <c r="X65" s="21"/>
    </row>
    <row r="66" spans="1:24" ht="37.5" thickBot="1" x14ac:dyDescent="0.3">
      <c r="A66" s="33">
        <v>56</v>
      </c>
      <c r="B66" s="79" t="s">
        <v>145</v>
      </c>
      <c r="C66" s="84" t="s">
        <v>234</v>
      </c>
      <c r="D66" s="82" t="s">
        <v>235</v>
      </c>
      <c r="E66" s="80" t="s">
        <v>21</v>
      </c>
      <c r="F66" s="86" t="s">
        <v>257</v>
      </c>
      <c r="G66" s="88" t="s">
        <v>236</v>
      </c>
      <c r="H66" s="81" t="s">
        <v>249</v>
      </c>
      <c r="I66" s="33" t="s">
        <v>25</v>
      </c>
      <c r="J66" s="89">
        <v>1</v>
      </c>
      <c r="K66" s="89">
        <v>1</v>
      </c>
      <c r="L66" s="89">
        <v>1</v>
      </c>
      <c r="M66" s="36">
        <f t="shared" si="0"/>
        <v>10</v>
      </c>
      <c r="N66" s="123" t="str">
        <f>IF(M66&lt;31,"BAJO",IF(Matriz!M66&lt;61,"MEDIO","ALTO"))</f>
        <v>BAJO</v>
      </c>
      <c r="O66" s="124"/>
      <c r="P66" s="144" t="s">
        <v>250</v>
      </c>
      <c r="Q66" s="145"/>
      <c r="R66" s="37" t="s">
        <v>168</v>
      </c>
      <c r="S66" s="21"/>
      <c r="T66" s="21"/>
      <c r="U66" s="21"/>
      <c r="V66" s="21"/>
      <c r="W66" s="21"/>
      <c r="X66" s="21"/>
    </row>
    <row r="67" spans="1:24" ht="48.75" thickBot="1" x14ac:dyDescent="0.3">
      <c r="A67" s="33">
        <v>57</v>
      </c>
      <c r="B67" s="54" t="s">
        <v>145</v>
      </c>
      <c r="C67" s="85" t="s">
        <v>238</v>
      </c>
      <c r="D67" s="83" t="s">
        <v>240</v>
      </c>
      <c r="E67" s="55" t="s">
        <v>21</v>
      </c>
      <c r="F67" s="87" t="s">
        <v>257</v>
      </c>
      <c r="G67" s="85" t="s">
        <v>140</v>
      </c>
      <c r="H67" s="56" t="s">
        <v>29</v>
      </c>
      <c r="I67" s="38" t="s">
        <v>25</v>
      </c>
      <c r="J67" s="90">
        <v>1</v>
      </c>
      <c r="K67" s="90">
        <v>1</v>
      </c>
      <c r="L67" s="90">
        <v>1</v>
      </c>
      <c r="M67" s="36">
        <f t="shared" si="0"/>
        <v>10</v>
      </c>
      <c r="N67" s="123" t="str">
        <f>IF(M67&lt;31,"BAJO",IF(Matriz!M67&lt;61,"MEDIO","ALTO"))</f>
        <v>BAJO</v>
      </c>
      <c r="O67" s="124"/>
      <c r="P67" s="125" t="s">
        <v>258</v>
      </c>
      <c r="Q67" s="126"/>
      <c r="R67" s="42" t="s">
        <v>237</v>
      </c>
      <c r="S67" s="21"/>
      <c r="T67" s="21"/>
      <c r="U67" s="21"/>
      <c r="V67" s="21"/>
      <c r="W67" s="21"/>
      <c r="X67" s="21"/>
    </row>
    <row r="68" spans="1:24" ht="72" customHeight="1" thickBot="1" x14ac:dyDescent="0.3">
      <c r="A68" s="38">
        <v>58</v>
      </c>
      <c r="B68" s="60" t="s">
        <v>169</v>
      </c>
      <c r="C68" s="61" t="s">
        <v>170</v>
      </c>
      <c r="D68" s="62" t="s">
        <v>171</v>
      </c>
      <c r="E68" s="61" t="s">
        <v>74</v>
      </c>
      <c r="F68" s="62" t="s">
        <v>36</v>
      </c>
      <c r="G68" s="61" t="s">
        <v>111</v>
      </c>
      <c r="H68" s="62" t="s">
        <v>249</v>
      </c>
      <c r="I68" s="43" t="s">
        <v>25</v>
      </c>
      <c r="J68" s="45">
        <v>1</v>
      </c>
      <c r="K68" s="43">
        <v>5</v>
      </c>
      <c r="L68" s="45">
        <v>1</v>
      </c>
      <c r="M68" s="36">
        <f t="shared" si="0"/>
        <v>24</v>
      </c>
      <c r="N68" s="123" t="str">
        <f>IF(M68&lt;31,"BAJO",IF(Matriz!M68&lt;61,"MEDIO","ALTO"))</f>
        <v>BAJO</v>
      </c>
      <c r="O68" s="124"/>
      <c r="P68" s="142" t="s">
        <v>250</v>
      </c>
      <c r="Q68" s="143"/>
      <c r="R68" s="46" t="s">
        <v>26</v>
      </c>
      <c r="S68" s="21"/>
      <c r="T68" s="21"/>
      <c r="U68" s="21"/>
      <c r="V68" s="21"/>
      <c r="W68" s="21"/>
      <c r="X68" s="21"/>
    </row>
    <row r="69" spans="1:24" ht="38.25" customHeight="1" thickBot="1" x14ac:dyDescent="0.3">
      <c r="A69" s="43">
        <v>59</v>
      </c>
      <c r="B69" s="63" t="s">
        <v>169</v>
      </c>
      <c r="C69" s="64" t="s">
        <v>172</v>
      </c>
      <c r="D69" s="65" t="s">
        <v>173</v>
      </c>
      <c r="E69" s="64" t="s">
        <v>21</v>
      </c>
      <c r="F69" s="65" t="s">
        <v>48</v>
      </c>
      <c r="G69" s="64" t="s">
        <v>140</v>
      </c>
      <c r="H69" s="65" t="s">
        <v>29</v>
      </c>
      <c r="I69" s="38" t="s">
        <v>25</v>
      </c>
      <c r="J69" s="40">
        <v>1</v>
      </c>
      <c r="K69" s="38">
        <v>1</v>
      </c>
      <c r="L69" s="40">
        <v>1</v>
      </c>
      <c r="M69" s="36">
        <f t="shared" si="0"/>
        <v>10</v>
      </c>
      <c r="N69" s="123" t="str">
        <f>IF(M69&lt;31,"BAJO",IF(Matriz!M69&lt;61,"MEDIO","ALTO"))</f>
        <v>BAJO</v>
      </c>
      <c r="O69" s="124"/>
      <c r="P69" s="125" t="s">
        <v>255</v>
      </c>
      <c r="Q69" s="126"/>
      <c r="R69" s="42" t="s">
        <v>26</v>
      </c>
      <c r="S69" s="21"/>
      <c r="T69" s="21"/>
      <c r="U69" s="21"/>
      <c r="V69" s="21"/>
      <c r="W69" s="21"/>
      <c r="X69" s="21"/>
    </row>
    <row r="70" spans="1:24" ht="43.5" customHeight="1" thickBot="1" x14ac:dyDescent="0.3">
      <c r="A70" s="33">
        <v>60</v>
      </c>
      <c r="B70" s="60" t="s">
        <v>169</v>
      </c>
      <c r="C70" s="61" t="s">
        <v>174</v>
      </c>
      <c r="D70" s="62" t="s">
        <v>175</v>
      </c>
      <c r="E70" s="61" t="s">
        <v>21</v>
      </c>
      <c r="F70" s="62" t="s">
        <v>231</v>
      </c>
      <c r="G70" s="61" t="s">
        <v>176</v>
      </c>
      <c r="H70" s="62" t="s">
        <v>29</v>
      </c>
      <c r="I70" s="43" t="s">
        <v>25</v>
      </c>
      <c r="J70" s="45">
        <v>1</v>
      </c>
      <c r="K70" s="43">
        <v>1</v>
      </c>
      <c r="L70" s="45">
        <v>1</v>
      </c>
      <c r="M70" s="36">
        <f t="shared" si="0"/>
        <v>10</v>
      </c>
      <c r="N70" s="123" t="str">
        <f>IF(M70&lt;31,"BAJO",IF(Matriz!M70&lt;61,"MEDIO","ALTO"))</f>
        <v>BAJO</v>
      </c>
      <c r="O70" s="124"/>
      <c r="P70" s="142" t="s">
        <v>300</v>
      </c>
      <c r="Q70" s="143"/>
      <c r="R70" s="46" t="s">
        <v>26</v>
      </c>
      <c r="S70" s="21"/>
      <c r="T70" s="21"/>
      <c r="U70" s="21"/>
      <c r="V70" s="21"/>
      <c r="W70" s="21"/>
      <c r="X70" s="21"/>
    </row>
    <row r="71" spans="1:24" ht="63" customHeight="1" thickBot="1" x14ac:dyDescent="0.3">
      <c r="A71" s="33">
        <v>61</v>
      </c>
      <c r="B71" s="63" t="s">
        <v>169</v>
      </c>
      <c r="C71" s="64" t="s">
        <v>177</v>
      </c>
      <c r="D71" s="65" t="s">
        <v>178</v>
      </c>
      <c r="E71" s="64" t="s">
        <v>21</v>
      </c>
      <c r="F71" s="65" t="s">
        <v>48</v>
      </c>
      <c r="G71" s="64" t="s">
        <v>179</v>
      </c>
      <c r="H71" s="65" t="s">
        <v>249</v>
      </c>
      <c r="I71" s="38" t="s">
        <v>25</v>
      </c>
      <c r="J71" s="40">
        <v>1</v>
      </c>
      <c r="K71" s="38">
        <v>1</v>
      </c>
      <c r="L71" s="40">
        <v>1</v>
      </c>
      <c r="M71" s="36">
        <f t="shared" si="0"/>
        <v>10</v>
      </c>
      <c r="N71" s="123" t="str">
        <f>IF(M71&lt;31,"BAJO",IF(Matriz!M71&lt;61,"MEDIO","ALTO"))</f>
        <v>BAJO</v>
      </c>
      <c r="O71" s="124"/>
      <c r="P71" s="125" t="s">
        <v>250</v>
      </c>
      <c r="Q71" s="126"/>
      <c r="R71" s="42" t="s">
        <v>26</v>
      </c>
      <c r="S71" s="21"/>
      <c r="T71" s="21"/>
      <c r="U71" s="21"/>
      <c r="V71" s="21"/>
      <c r="W71" s="21"/>
      <c r="X71" s="21"/>
    </row>
    <row r="72" spans="1:24" ht="61.5" customHeight="1" thickBot="1" x14ac:dyDescent="0.3">
      <c r="A72" s="38">
        <v>62</v>
      </c>
      <c r="B72" s="66" t="s">
        <v>180</v>
      </c>
      <c r="C72" s="67" t="s">
        <v>181</v>
      </c>
      <c r="D72" s="68" t="s">
        <v>182</v>
      </c>
      <c r="E72" s="67" t="s">
        <v>21</v>
      </c>
      <c r="F72" s="68" t="s">
        <v>48</v>
      </c>
      <c r="G72" s="67" t="s">
        <v>69</v>
      </c>
      <c r="H72" s="68" t="s">
        <v>249</v>
      </c>
      <c r="I72" s="43" t="s">
        <v>25</v>
      </c>
      <c r="J72" s="45">
        <v>1</v>
      </c>
      <c r="K72" s="43">
        <v>1</v>
      </c>
      <c r="L72" s="45">
        <v>5</v>
      </c>
      <c r="M72" s="36">
        <f t="shared" si="0"/>
        <v>22</v>
      </c>
      <c r="N72" s="123" t="str">
        <f>IF(M72&lt;31,"BAJO",IF(Matriz!M72&lt;61,"MEDIO","ALTO"))</f>
        <v>BAJO</v>
      </c>
      <c r="O72" s="124"/>
      <c r="P72" s="142" t="s">
        <v>250</v>
      </c>
      <c r="Q72" s="143"/>
      <c r="R72" s="46" t="s">
        <v>26</v>
      </c>
      <c r="S72" s="21"/>
      <c r="T72" s="21"/>
      <c r="U72" s="21"/>
      <c r="V72" s="21"/>
      <c r="W72" s="21"/>
      <c r="X72" s="21"/>
    </row>
    <row r="73" spans="1:24" ht="47.25" customHeight="1" thickBot="1" x14ac:dyDescent="0.3">
      <c r="A73" s="43">
        <v>63</v>
      </c>
      <c r="B73" s="75" t="s">
        <v>183</v>
      </c>
      <c r="C73" s="76" t="s">
        <v>184</v>
      </c>
      <c r="D73" s="77" t="s">
        <v>185</v>
      </c>
      <c r="E73" s="76" t="s">
        <v>21</v>
      </c>
      <c r="F73" s="77" t="s">
        <v>28</v>
      </c>
      <c r="G73" s="76" t="s">
        <v>186</v>
      </c>
      <c r="H73" s="77" t="s">
        <v>249</v>
      </c>
      <c r="I73" s="38" t="s">
        <v>25</v>
      </c>
      <c r="J73" s="40">
        <v>1</v>
      </c>
      <c r="K73" s="38">
        <v>1</v>
      </c>
      <c r="L73" s="40">
        <v>5</v>
      </c>
      <c r="M73" s="36">
        <f t="shared" si="0"/>
        <v>22</v>
      </c>
      <c r="N73" s="123" t="str">
        <f>IF(M73&lt;31,"BAJO",IF(Matriz!M73&lt;61,"MEDIO","ALTO"))</f>
        <v>BAJO</v>
      </c>
      <c r="O73" s="124"/>
      <c r="P73" s="125" t="s">
        <v>250</v>
      </c>
      <c r="Q73" s="126"/>
      <c r="R73" s="42" t="s">
        <v>187</v>
      </c>
      <c r="S73" s="21"/>
      <c r="T73" s="21"/>
      <c r="U73" s="21"/>
      <c r="V73" s="21"/>
      <c r="W73" s="21"/>
      <c r="X73" s="21"/>
    </row>
    <row r="74" spans="1:24" ht="36.75" thickBot="1" x14ac:dyDescent="0.3">
      <c r="A74" s="33">
        <v>64</v>
      </c>
      <c r="B74" s="70" t="s">
        <v>183</v>
      </c>
      <c r="C74" s="71" t="s">
        <v>184</v>
      </c>
      <c r="D74" s="72" t="s">
        <v>188</v>
      </c>
      <c r="E74" s="71" t="s">
        <v>21</v>
      </c>
      <c r="F74" s="72" t="s">
        <v>48</v>
      </c>
      <c r="G74" s="71" t="s">
        <v>189</v>
      </c>
      <c r="H74" s="72" t="s">
        <v>249</v>
      </c>
      <c r="I74" s="69" t="s">
        <v>25</v>
      </c>
      <c r="J74" s="73">
        <v>1</v>
      </c>
      <c r="K74" s="69">
        <v>1</v>
      </c>
      <c r="L74" s="73">
        <v>5</v>
      </c>
      <c r="M74" s="98">
        <f t="shared" ref="M74:M75" si="3">J74*3.5+K74*3.5+L74*3</f>
        <v>22</v>
      </c>
      <c r="N74" s="127" t="str">
        <f>IF(M74&lt;31,"BAJO",IF(Matriz!M74&lt;61,"MEDIO","ALTO"))</f>
        <v>BAJO</v>
      </c>
      <c r="O74" s="128"/>
      <c r="P74" s="129" t="s">
        <v>250</v>
      </c>
      <c r="Q74" s="130"/>
      <c r="R74" s="74" t="s">
        <v>187</v>
      </c>
      <c r="S74" s="21"/>
      <c r="T74" s="21"/>
      <c r="U74" s="21"/>
      <c r="V74" s="21"/>
      <c r="W74" s="21"/>
      <c r="X74" s="21"/>
    </row>
    <row r="75" spans="1:24" ht="54.75" customHeight="1" thickBot="1" x14ac:dyDescent="0.3">
      <c r="A75" s="94">
        <v>65</v>
      </c>
      <c r="B75" s="38" t="s">
        <v>292</v>
      </c>
      <c r="C75" s="38" t="s">
        <v>279</v>
      </c>
      <c r="D75" s="38" t="s">
        <v>280</v>
      </c>
      <c r="E75" s="38" t="s">
        <v>281</v>
      </c>
      <c r="F75" s="38" t="s">
        <v>36</v>
      </c>
      <c r="G75" s="38" t="s">
        <v>94</v>
      </c>
      <c r="H75" s="38" t="s">
        <v>38</v>
      </c>
      <c r="I75" s="38" t="s">
        <v>25</v>
      </c>
      <c r="J75" s="40">
        <v>1</v>
      </c>
      <c r="K75" s="38">
        <v>1</v>
      </c>
      <c r="L75" s="40">
        <v>1</v>
      </c>
      <c r="M75" s="98">
        <f t="shared" si="3"/>
        <v>10</v>
      </c>
      <c r="N75" s="194" t="str">
        <f>IF(M75&lt;31,"BAJO",IF([1]Matriz!M68&lt;61,"MEDIO","ALTO"))</f>
        <v>BAJO</v>
      </c>
      <c r="O75" s="195"/>
      <c r="P75" s="125" t="s">
        <v>282</v>
      </c>
      <c r="Q75" s="126"/>
      <c r="R75" s="42" t="s">
        <v>283</v>
      </c>
    </row>
    <row r="76" spans="1:24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:24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</row>
    <row r="78" spans="1:24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</row>
    <row r="79" spans="1:24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1:24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</row>
    <row r="81" spans="1:24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</row>
    <row r="83" spans="1:24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1:24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</row>
    <row r="86" spans="1:24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</row>
    <row r="87" spans="1:24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</row>
    <row r="88" spans="1:24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</row>
    <row r="89" spans="1:24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</row>
    <row r="90" spans="1:24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</row>
    <row r="92" spans="1:24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1:24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</row>
    <row r="94" spans="1:24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</row>
    <row r="95" spans="1:24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1:24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</row>
    <row r="97" spans="1:24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1:24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</row>
    <row r="99" spans="1:24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</row>
    <row r="100" spans="1:24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1:24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1:24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1:24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1:24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24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1:24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1:24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1:24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1:24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1:24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1:24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1:24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4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1:24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1:24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1:24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1:24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1:24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</row>
    <row r="120" spans="1:24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</row>
    <row r="121" spans="1:24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</row>
    <row r="122" spans="1:24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</row>
    <row r="123" spans="1:24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4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</row>
    <row r="125" spans="1:24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</row>
    <row r="126" spans="1:24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</row>
    <row r="127" spans="1:24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</row>
    <row r="128" spans="1:24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</row>
    <row r="130" spans="1:24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</row>
    <row r="131" spans="1:24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</row>
    <row r="132" spans="1:24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</row>
    <row r="133" spans="1:24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</row>
    <row r="135" spans="1:24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</row>
    <row r="136" spans="1:24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</row>
    <row r="137" spans="1:24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</row>
    <row r="138" spans="1:24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</row>
    <row r="139" spans="1:24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</row>
    <row r="140" spans="1:24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</row>
    <row r="141" spans="1:24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</row>
    <row r="142" spans="1:24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</row>
    <row r="144" spans="1:24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</row>
    <row r="145" spans="1:24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</row>
    <row r="146" spans="1:24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</row>
    <row r="147" spans="1:24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</row>
    <row r="148" spans="1:24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</row>
    <row r="149" spans="1:24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4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</row>
    <row r="151" spans="1:24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</row>
    <row r="152" spans="1:24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</row>
    <row r="153" spans="1:24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</row>
    <row r="154" spans="1:24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1:24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</row>
    <row r="156" spans="1:24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</row>
    <row r="157" spans="1:24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</row>
    <row r="158" spans="1:24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</row>
    <row r="159" spans="1:24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</row>
    <row r="161" spans="1:24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</row>
    <row r="162" spans="1:24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</row>
    <row r="163" spans="1:24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</row>
    <row r="164" spans="1:24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</row>
    <row r="165" spans="1:24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</row>
    <row r="166" spans="1:24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</row>
    <row r="167" spans="1:24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</row>
    <row r="168" spans="1:24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</row>
    <row r="169" spans="1:24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</row>
    <row r="170" spans="1:24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</row>
    <row r="171" spans="1:24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</row>
    <row r="172" spans="1:24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</row>
    <row r="173" spans="1:24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</row>
    <row r="174" spans="1:24" x14ac:dyDescent="0.25">
      <c r="S174" s="21"/>
      <c r="T174" s="21"/>
      <c r="U174" s="21"/>
      <c r="V174" s="21"/>
      <c r="W174" s="21"/>
      <c r="X174" s="21"/>
    </row>
    <row r="175" spans="1:24" x14ac:dyDescent="0.25">
      <c r="S175" s="21"/>
      <c r="T175" s="21"/>
      <c r="U175" s="21"/>
      <c r="V175" s="21"/>
      <c r="W175" s="21"/>
      <c r="X175" s="21"/>
    </row>
    <row r="176" spans="1:24" x14ac:dyDescent="0.25">
      <c r="S176" s="21"/>
      <c r="T176" s="21"/>
      <c r="U176" s="21"/>
      <c r="V176" s="21"/>
      <c r="W176" s="21"/>
      <c r="X176" s="21"/>
    </row>
    <row r="177" spans="19:24" x14ac:dyDescent="0.25">
      <c r="S177" s="21"/>
      <c r="T177" s="21"/>
      <c r="U177" s="21"/>
      <c r="V177" s="21"/>
      <c r="W177" s="21"/>
      <c r="X177" s="21"/>
    </row>
    <row r="178" spans="19:24" x14ac:dyDescent="0.25">
      <c r="S178" s="21"/>
      <c r="T178" s="21"/>
      <c r="U178" s="21"/>
      <c r="V178" s="21"/>
      <c r="W178" s="21"/>
      <c r="X178" s="21"/>
    </row>
    <row r="179" spans="19:24" x14ac:dyDescent="0.25">
      <c r="S179" s="21"/>
      <c r="T179" s="21"/>
      <c r="U179" s="21"/>
      <c r="V179" s="21"/>
      <c r="W179" s="21"/>
      <c r="X179" s="21"/>
    </row>
    <row r="180" spans="19:24" x14ac:dyDescent="0.25">
      <c r="S180" s="21"/>
      <c r="T180" s="21"/>
      <c r="U180" s="21"/>
      <c r="V180" s="21"/>
      <c r="W180" s="21"/>
      <c r="X180" s="21"/>
    </row>
    <row r="181" spans="19:24" x14ac:dyDescent="0.25">
      <c r="S181" s="21"/>
      <c r="T181" s="21"/>
      <c r="U181" s="21"/>
      <c r="V181" s="21"/>
      <c r="W181" s="21"/>
      <c r="X181" s="21"/>
    </row>
    <row r="182" spans="19:24" x14ac:dyDescent="0.25">
      <c r="S182" s="21"/>
      <c r="T182" s="21"/>
      <c r="U182" s="21"/>
      <c r="V182" s="21"/>
      <c r="W182" s="21"/>
      <c r="X182" s="21"/>
    </row>
    <row r="183" spans="19:24" x14ac:dyDescent="0.25">
      <c r="S183" s="21"/>
      <c r="T183" s="21"/>
      <c r="U183" s="21"/>
      <c r="V183" s="21"/>
      <c r="W183" s="21"/>
      <c r="X183" s="21"/>
    </row>
  </sheetData>
  <autoFilter ref="A6:AG75" xr:uid="{00000000-0009-0000-0000-000000000000}">
    <filterColumn colId="13" showButton="0"/>
    <filterColumn colId="15" showButton="0"/>
  </autoFilter>
  <mergeCells count="152">
    <mergeCell ref="P23:Q23"/>
    <mergeCell ref="A2:C3"/>
    <mergeCell ref="S9:S10"/>
    <mergeCell ref="N62:O62"/>
    <mergeCell ref="P62:Q62"/>
    <mergeCell ref="N75:O75"/>
    <mergeCell ref="P75:Q75"/>
    <mergeCell ref="N66:O66"/>
    <mergeCell ref="P66:Q66"/>
    <mergeCell ref="N67:O67"/>
    <mergeCell ref="P67:Q67"/>
    <mergeCell ref="N13:O13"/>
    <mergeCell ref="P13:Q13"/>
    <mergeCell ref="N14:O14"/>
    <mergeCell ref="P14:Q14"/>
    <mergeCell ref="N17:O17"/>
    <mergeCell ref="P17:Q17"/>
    <mergeCell ref="N18:O18"/>
    <mergeCell ref="P18:Q18"/>
    <mergeCell ref="N19:O19"/>
    <mergeCell ref="P19:Q19"/>
    <mergeCell ref="N15:O15"/>
    <mergeCell ref="P15:Q15"/>
    <mergeCell ref="N16:O16"/>
    <mergeCell ref="P16:Q16"/>
    <mergeCell ref="N23:O23"/>
    <mergeCell ref="N25:O25"/>
    <mergeCell ref="P25:Q25"/>
    <mergeCell ref="N2:R2"/>
    <mergeCell ref="N3:R3"/>
    <mergeCell ref="A5:D5"/>
    <mergeCell ref="E5:G5"/>
    <mergeCell ref="H5:I5"/>
    <mergeCell ref="J5:M5"/>
    <mergeCell ref="N5:O6"/>
    <mergeCell ref="P5:Q6"/>
    <mergeCell ref="N12:O12"/>
    <mergeCell ref="P12:Q12"/>
    <mergeCell ref="R5:R6"/>
    <mergeCell ref="N7:O7"/>
    <mergeCell ref="P7:Q7"/>
    <mergeCell ref="N8:O8"/>
    <mergeCell ref="P8:Q8"/>
    <mergeCell ref="N11:O11"/>
    <mergeCell ref="P11:Q11"/>
    <mergeCell ref="N9:O9"/>
    <mergeCell ref="P9:Q9"/>
    <mergeCell ref="N10:O10"/>
    <mergeCell ref="P10:Q10"/>
    <mergeCell ref="N30:O30"/>
    <mergeCell ref="P30:Q30"/>
    <mergeCell ref="N31:O31"/>
    <mergeCell ref="P31:Q31"/>
    <mergeCell ref="N38:O38"/>
    <mergeCell ref="P38:Q38"/>
    <mergeCell ref="N20:O20"/>
    <mergeCell ref="P20:Q20"/>
    <mergeCell ref="N21:O21"/>
    <mergeCell ref="P21:Q21"/>
    <mergeCell ref="N22:O22"/>
    <mergeCell ref="P22:Q22"/>
    <mergeCell ref="N32:O32"/>
    <mergeCell ref="P32:Q32"/>
    <mergeCell ref="N29:O29"/>
    <mergeCell ref="P29:Q29"/>
    <mergeCell ref="N24:O24"/>
    <mergeCell ref="P24:Q24"/>
    <mergeCell ref="N26:O26"/>
    <mergeCell ref="P26:Q26"/>
    <mergeCell ref="N27:O27"/>
    <mergeCell ref="P27:Q27"/>
    <mergeCell ref="N28:O28"/>
    <mergeCell ref="P28:Q28"/>
    <mergeCell ref="N35:O35"/>
    <mergeCell ref="P35:Q35"/>
    <mergeCell ref="N36:O36"/>
    <mergeCell ref="P36:Q36"/>
    <mergeCell ref="N37:O37"/>
    <mergeCell ref="P37:Q37"/>
    <mergeCell ref="N39:O39"/>
    <mergeCell ref="P39:Q39"/>
    <mergeCell ref="N33:O33"/>
    <mergeCell ref="P33:Q33"/>
    <mergeCell ref="N34:O34"/>
    <mergeCell ref="P34:Q34"/>
    <mergeCell ref="N42:O42"/>
    <mergeCell ref="P42:Q42"/>
    <mergeCell ref="N43:O43"/>
    <mergeCell ref="P43:Q43"/>
    <mergeCell ref="N44:O44"/>
    <mergeCell ref="P44:Q44"/>
    <mergeCell ref="N40:O40"/>
    <mergeCell ref="P40:Q40"/>
    <mergeCell ref="N41:O41"/>
    <mergeCell ref="P41:Q41"/>
    <mergeCell ref="N53:O53"/>
    <mergeCell ref="N45:O45"/>
    <mergeCell ref="P45:Q45"/>
    <mergeCell ref="N46:O46"/>
    <mergeCell ref="P46:Q46"/>
    <mergeCell ref="N47:O47"/>
    <mergeCell ref="P47:Q47"/>
    <mergeCell ref="N49:O49"/>
    <mergeCell ref="P49:Q49"/>
    <mergeCell ref="N64:O64"/>
    <mergeCell ref="P64:Q64"/>
    <mergeCell ref="N58:O58"/>
    <mergeCell ref="P58:Q58"/>
    <mergeCell ref="N59:O59"/>
    <mergeCell ref="P59:Q59"/>
    <mergeCell ref="N60:O60"/>
    <mergeCell ref="P60:Q60"/>
    <mergeCell ref="N48:O48"/>
    <mergeCell ref="P48:Q48"/>
    <mergeCell ref="N56:O56"/>
    <mergeCell ref="P56:Q56"/>
    <mergeCell ref="N57:O57"/>
    <mergeCell ref="P57:Q57"/>
    <mergeCell ref="N54:O54"/>
    <mergeCell ref="P54:Q54"/>
    <mergeCell ref="N55:O55"/>
    <mergeCell ref="P55:Q55"/>
    <mergeCell ref="N50:O50"/>
    <mergeCell ref="N51:O51"/>
    <mergeCell ref="P50:Q50"/>
    <mergeCell ref="P51:Q51"/>
    <mergeCell ref="N52:O52"/>
    <mergeCell ref="P52:Q52"/>
    <mergeCell ref="P53:Q53"/>
    <mergeCell ref="N73:O73"/>
    <mergeCell ref="P73:Q73"/>
    <mergeCell ref="N74:O74"/>
    <mergeCell ref="P74:Q74"/>
    <mergeCell ref="A4:O4"/>
    <mergeCell ref="P4:R4"/>
    <mergeCell ref="D2:M3"/>
    <mergeCell ref="N70:O70"/>
    <mergeCell ref="P70:Q70"/>
    <mergeCell ref="N71:O71"/>
    <mergeCell ref="P71:Q71"/>
    <mergeCell ref="N72:O72"/>
    <mergeCell ref="P72:Q72"/>
    <mergeCell ref="N65:O65"/>
    <mergeCell ref="P65:Q65"/>
    <mergeCell ref="N68:O68"/>
    <mergeCell ref="P68:Q68"/>
    <mergeCell ref="N69:O69"/>
    <mergeCell ref="P69:Q69"/>
    <mergeCell ref="N61:O61"/>
    <mergeCell ref="P61:Q61"/>
    <mergeCell ref="N63:O63"/>
    <mergeCell ref="P63:Q63"/>
  </mergeCells>
  <conditionalFormatting sqref="N63:O73 N7:O51 N54:O61">
    <cfRule type="beginsWith" dxfId="14" priority="45" stopIfTrue="1" operator="beginsWith" text="B">
      <formula>LEFT(N7,LEN("B"))="B"</formula>
    </cfRule>
    <cfRule type="beginsWith" dxfId="13" priority="46" stopIfTrue="1" operator="beginsWith" text="M">
      <formula>LEFT(N7,LEN("M"))="M"</formula>
    </cfRule>
    <cfRule type="beginsWith" dxfId="12" priority="47" stopIfTrue="1" operator="beginsWith" text="A">
      <formula>LEFT(N7,LEN("A"))="A"</formula>
    </cfRule>
  </conditionalFormatting>
  <conditionalFormatting sqref="N74:O74">
    <cfRule type="beginsWith" dxfId="11" priority="10" stopIfTrue="1" operator="beginsWith" text="B">
      <formula>LEFT(N74,LEN("B"))="B"</formula>
    </cfRule>
    <cfRule type="beginsWith" dxfId="10" priority="11" stopIfTrue="1" operator="beginsWith" text="M">
      <formula>LEFT(N74,LEN("M"))="M"</formula>
    </cfRule>
    <cfRule type="beginsWith" dxfId="9" priority="12" stopIfTrue="1" operator="beginsWith" text="A">
      <formula>LEFT(N74,LEN("A"))="A"</formula>
    </cfRule>
  </conditionalFormatting>
  <conditionalFormatting sqref="N75:O75">
    <cfRule type="beginsWith" dxfId="8" priority="7" stopIfTrue="1" operator="beginsWith" text="B">
      <formula>LEFT(N75,LEN("B"))="B"</formula>
    </cfRule>
    <cfRule type="beginsWith" dxfId="7" priority="8" stopIfTrue="1" operator="beginsWith" text="M">
      <formula>LEFT(N75,LEN("M"))="M"</formula>
    </cfRule>
    <cfRule type="beginsWith" dxfId="6" priority="9" stopIfTrue="1" operator="beginsWith" text="A">
      <formula>LEFT(N75,LEN("A"))="A"</formula>
    </cfRule>
  </conditionalFormatting>
  <conditionalFormatting sqref="N62:O62">
    <cfRule type="beginsWith" dxfId="5" priority="4" stopIfTrue="1" operator="beginsWith" text="B">
      <formula>LEFT(N62,LEN("B"))="B"</formula>
    </cfRule>
    <cfRule type="beginsWith" dxfId="4" priority="5" stopIfTrue="1" operator="beginsWith" text="M">
      <formula>LEFT(N62,LEN("M"))="M"</formula>
    </cfRule>
    <cfRule type="beginsWith" dxfId="3" priority="6" stopIfTrue="1" operator="beginsWith" text="A">
      <formula>LEFT(N62,LEN("A"))="A"</formula>
    </cfRule>
  </conditionalFormatting>
  <conditionalFormatting sqref="N52:O53">
    <cfRule type="beginsWith" dxfId="2" priority="1" stopIfTrue="1" operator="beginsWith" text="B">
      <formula>LEFT(N52,LEN("B"))="B"</formula>
    </cfRule>
    <cfRule type="beginsWith" dxfId="1" priority="2" stopIfTrue="1" operator="beginsWith" text="M">
      <formula>LEFT(N52,LEN("M"))="M"</formula>
    </cfRule>
    <cfRule type="beginsWith" dxfId="0" priority="3" stopIfTrue="1" operator="beginsWith" text="A">
      <formula>LEFT(N52,LEN("A"))="A"</formula>
    </cfRule>
  </conditionalFormatting>
  <dataValidations count="1">
    <dataValidation type="list" allowBlank="1" showInputMessage="1" showErrorMessage="1" sqref="J68:L75 J7:L65" xr:uid="{00000000-0002-0000-0000-000000000000}">
      <formula1>_xlnm.Criteria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C21" sqref="C21"/>
    </sheetView>
  </sheetViews>
  <sheetFormatPr baseColWidth="10" defaultRowHeight="15" x14ac:dyDescent="0.25"/>
  <cols>
    <col min="1" max="1" width="29.140625" customWidth="1"/>
    <col min="3" max="3" width="31.5703125" customWidth="1"/>
    <col min="7" max="7" width="37.42578125" customWidth="1"/>
    <col min="8" max="8" width="22.140625" customWidth="1"/>
  </cols>
  <sheetData>
    <row r="1" spans="1:9" ht="16.5" customHeight="1" thickBot="1" x14ac:dyDescent="0.3">
      <c r="G1" s="78"/>
      <c r="H1" s="78"/>
      <c r="I1" s="78"/>
    </row>
    <row r="2" spans="1:9" ht="15" customHeight="1" thickBot="1" x14ac:dyDescent="0.3">
      <c r="A2" s="206" t="s">
        <v>192</v>
      </c>
      <c r="B2" s="200">
        <v>10</v>
      </c>
      <c r="C2" s="2" t="s">
        <v>193</v>
      </c>
      <c r="F2" s="210" t="s">
        <v>221</v>
      </c>
      <c r="G2" s="211"/>
      <c r="H2" s="211"/>
      <c r="I2" s="212"/>
    </row>
    <row r="3" spans="1:9" x14ac:dyDescent="0.25">
      <c r="A3" s="207"/>
      <c r="B3" s="209"/>
      <c r="C3" s="3" t="s">
        <v>194</v>
      </c>
    </row>
    <row r="4" spans="1:9" ht="15.75" thickBot="1" x14ac:dyDescent="0.3">
      <c r="A4" s="207"/>
      <c r="B4" s="209"/>
      <c r="C4" s="3" t="s">
        <v>195</v>
      </c>
    </row>
    <row r="5" spans="1:9" x14ac:dyDescent="0.25">
      <c r="A5" s="207"/>
      <c r="B5" s="200">
        <v>5</v>
      </c>
      <c r="C5" s="5" t="s">
        <v>196</v>
      </c>
    </row>
    <row r="6" spans="1:9" ht="15.75" thickBot="1" x14ac:dyDescent="0.3">
      <c r="A6" s="207"/>
      <c r="B6" s="209"/>
      <c r="C6" s="6" t="s">
        <v>197</v>
      </c>
    </row>
    <row r="7" spans="1:9" ht="15.75" thickBot="1" x14ac:dyDescent="0.3">
      <c r="A7" s="207"/>
      <c r="B7" s="209"/>
      <c r="C7" s="6" t="s">
        <v>198</v>
      </c>
      <c r="G7" s="203" t="s">
        <v>212</v>
      </c>
      <c r="H7" s="204"/>
    </row>
    <row r="8" spans="1:9" ht="15.75" thickBot="1" x14ac:dyDescent="0.3">
      <c r="A8" s="207"/>
      <c r="B8" s="200">
        <v>1</v>
      </c>
      <c r="C8" s="5" t="s">
        <v>199</v>
      </c>
      <c r="G8" s="13" t="s">
        <v>213</v>
      </c>
      <c r="H8" s="14" t="s">
        <v>214</v>
      </c>
    </row>
    <row r="9" spans="1:9" ht="15.75" thickBot="1" x14ac:dyDescent="0.3">
      <c r="A9" s="207"/>
      <c r="B9" s="209"/>
      <c r="C9" s="6" t="s">
        <v>200</v>
      </c>
      <c r="G9" s="15" t="s">
        <v>215</v>
      </c>
      <c r="H9" s="16" t="s">
        <v>216</v>
      </c>
    </row>
    <row r="10" spans="1:9" ht="15.75" thickBot="1" x14ac:dyDescent="0.3">
      <c r="A10" s="208"/>
      <c r="B10" s="201"/>
      <c r="C10" s="7" t="s">
        <v>201</v>
      </c>
      <c r="G10" s="15" t="s">
        <v>217</v>
      </c>
      <c r="H10" s="17" t="s">
        <v>218</v>
      </c>
    </row>
    <row r="11" spans="1:9" ht="19.5" customHeight="1" thickBot="1" x14ac:dyDescent="0.3">
      <c r="G11" s="15" t="s">
        <v>219</v>
      </c>
      <c r="H11" s="18" t="s">
        <v>220</v>
      </c>
    </row>
    <row r="12" spans="1:9" ht="43.5" customHeight="1" x14ac:dyDescent="0.25">
      <c r="A12" s="205" t="s">
        <v>202</v>
      </c>
      <c r="B12" s="205"/>
      <c r="C12" s="205"/>
      <c r="D12" s="205"/>
      <c r="E12" s="205"/>
    </row>
    <row r="13" spans="1:9" ht="15.75" thickBot="1" x14ac:dyDescent="0.3"/>
    <row r="14" spans="1:9" ht="15.75" thickBot="1" x14ac:dyDescent="0.3">
      <c r="A14" s="197" t="s">
        <v>203</v>
      </c>
      <c r="B14" s="8">
        <v>10</v>
      </c>
      <c r="C14" s="9" t="s">
        <v>204</v>
      </c>
    </row>
    <row r="15" spans="1:9" ht="15.75" thickBot="1" x14ac:dyDescent="0.3">
      <c r="A15" s="198"/>
      <c r="B15" s="10">
        <v>5</v>
      </c>
      <c r="C15" s="4" t="s">
        <v>205</v>
      </c>
    </row>
    <row r="16" spans="1:9" ht="15.75" thickBot="1" x14ac:dyDescent="0.3">
      <c r="A16" s="199"/>
      <c r="B16" s="10">
        <v>1</v>
      </c>
      <c r="C16" s="4" t="s">
        <v>206</v>
      </c>
    </row>
    <row r="18" spans="1:5" ht="27" customHeight="1" x14ac:dyDescent="0.25">
      <c r="A18" s="196" t="s">
        <v>207</v>
      </c>
      <c r="B18" s="196"/>
      <c r="C18" s="196"/>
      <c r="D18" s="196"/>
      <c r="E18" s="196"/>
    </row>
    <row r="19" spans="1:5" ht="15.75" thickBot="1" x14ac:dyDescent="0.3"/>
    <row r="20" spans="1:5" ht="43.5" thickBot="1" x14ac:dyDescent="0.3">
      <c r="A20" s="197" t="s">
        <v>208</v>
      </c>
      <c r="B20" s="8">
        <v>10</v>
      </c>
      <c r="C20" s="11" t="s">
        <v>209</v>
      </c>
    </row>
    <row r="21" spans="1:5" ht="43.5" thickBot="1" x14ac:dyDescent="0.3">
      <c r="A21" s="198"/>
      <c r="B21" s="10">
        <v>5</v>
      </c>
      <c r="C21" s="12" t="s">
        <v>210</v>
      </c>
    </row>
    <row r="22" spans="1:5" ht="42.75" customHeight="1" x14ac:dyDescent="0.25">
      <c r="A22" s="198"/>
      <c r="B22" s="200">
        <v>1</v>
      </c>
      <c r="C22" s="19" t="s">
        <v>222</v>
      </c>
    </row>
    <row r="23" spans="1:5" ht="15.75" thickBot="1" x14ac:dyDescent="0.3">
      <c r="A23" s="199"/>
      <c r="B23" s="201"/>
      <c r="C23" s="20"/>
    </row>
    <row r="25" spans="1:5" ht="34.5" customHeight="1" x14ac:dyDescent="0.25">
      <c r="A25" s="202" t="s">
        <v>211</v>
      </c>
      <c r="B25" s="202"/>
      <c r="C25" s="202"/>
      <c r="D25" s="202"/>
      <c r="E25" s="202"/>
    </row>
  </sheetData>
  <mergeCells count="12">
    <mergeCell ref="A18:E18"/>
    <mergeCell ref="A20:A23"/>
    <mergeCell ref="B22:B23"/>
    <mergeCell ref="A25:E25"/>
    <mergeCell ref="G7:H7"/>
    <mergeCell ref="A12:E12"/>
    <mergeCell ref="A14:A16"/>
    <mergeCell ref="A2:A10"/>
    <mergeCell ref="B2:B4"/>
    <mergeCell ref="B5:B7"/>
    <mergeCell ref="B8:B10"/>
    <mergeCell ref="F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</vt:lpstr>
      <vt:lpstr>Criterios</vt:lpstr>
      <vt:lpstr>Matriz!Criterios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jhon.morillo</dc:creator>
  <cp:lastModifiedBy>gloria.vallejo</cp:lastModifiedBy>
  <dcterms:created xsi:type="dcterms:W3CDTF">2013-10-03T15:19:12Z</dcterms:created>
  <dcterms:modified xsi:type="dcterms:W3CDTF">2024-01-25T01:39:29Z</dcterms:modified>
</cp:coreProperties>
</file>